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5.7_Meetings_&amp;_Events\2023_03_ EAAFP MOP11\01. MoP11 Papers\MoP11 Received Papers\EAAFP Resourcing Plan 2023-2025\Attachment\"/>
    </mc:Choice>
  </mc:AlternateContent>
  <xr:revisionPtr revIDLastSave="0" documentId="13_ncr:1_{A4E2DA0A-C62E-41EE-A13A-A40E21C7EEAF}" xr6:coauthVersionLast="47" xr6:coauthVersionMax="47" xr10:uidLastSave="{00000000-0000-0000-0000-000000000000}"/>
  <bookViews>
    <workbookView xWindow="-28920" yWindow="-3585"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1" i="1" l="1"/>
  <c r="AM61" i="1"/>
  <c r="AM31" i="1"/>
  <c r="AM21" i="1"/>
  <c r="AP61" i="1"/>
  <c r="AF21" i="1"/>
  <c r="AH21" i="1"/>
  <c r="AG21" i="1"/>
  <c r="AG61" i="1"/>
  <c r="AF61" i="1"/>
  <c r="AP41" i="1"/>
  <c r="AH41" i="1"/>
  <c r="AF41" i="1"/>
  <c r="AG41" i="1"/>
  <c r="AP31" i="1"/>
  <c r="AP21" i="1"/>
  <c r="AN21" i="1"/>
  <c r="Z21" i="1"/>
  <c r="T61" i="1"/>
  <c r="AP62" i="1" l="1"/>
  <c r="AF62" i="1"/>
  <c r="AH62" i="1"/>
  <c r="AU61" i="1"/>
  <c r="AY61" i="1"/>
  <c r="AY47" i="1"/>
  <c r="AY41" i="1"/>
  <c r="AY31" i="1"/>
  <c r="AZ21" i="1"/>
  <c r="AZ62" i="1" s="1"/>
  <c r="AY21" i="1"/>
  <c r="AS62" i="1"/>
  <c r="AT61" i="1"/>
  <c r="AT47" i="1"/>
  <c r="AT31" i="1"/>
  <c r="AU21" i="1"/>
  <c r="AU62" i="1" s="1"/>
  <c r="AT62" i="1" l="1"/>
  <c r="AY62" i="1"/>
  <c r="AG47" i="1"/>
  <c r="AG31" i="1"/>
  <c r="AG62" i="1" s="1"/>
  <c r="AA62" i="1" l="1"/>
  <c r="Z61" i="1"/>
  <c r="Z47" i="1"/>
  <c r="Z31" i="1"/>
  <c r="U62" i="1"/>
  <c r="T62" i="1"/>
  <c r="Z62" i="1" l="1"/>
  <c r="P21" i="1"/>
  <c r="M61" i="1"/>
  <c r="M47" i="1"/>
  <c r="M41" i="1"/>
  <c r="M31" i="1"/>
  <c r="M21" i="1"/>
  <c r="M62" i="1" l="1"/>
  <c r="M63" i="1" s="1"/>
  <c r="G21" i="1"/>
  <c r="F21" i="1"/>
  <c r="BE20" i="1"/>
  <c r="BE19" i="1"/>
  <c r="BE18" i="1"/>
  <c r="BE17" i="1"/>
  <c r="BE16" i="1"/>
  <c r="BE21" i="1" l="1"/>
</calcChain>
</file>

<file path=xl/sharedStrings.xml><?xml version="1.0" encoding="utf-8"?>
<sst xmlns="http://schemas.openxmlformats.org/spreadsheetml/2006/main" count="245" uniqueCount="152">
  <si>
    <t>Budget</t>
  </si>
  <si>
    <t>Actuals</t>
  </si>
  <si>
    <r>
      <t>Funding Secured ($US)</t>
    </r>
    <r>
      <rPr>
        <sz val="8"/>
        <color rgb="FF000000"/>
        <rFont val="Arial"/>
        <family val="2"/>
      </rPr>
      <t> </t>
    </r>
  </si>
  <si>
    <t>Funding Spent (US$)</t>
  </si>
  <si>
    <t>KRA no. </t>
  </si>
  <si>
    <t>KRA</t>
  </si>
  <si>
    <t>Description of activity required</t>
  </si>
  <si>
    <t>Matching KRA and Indicators in the Strategic Plan</t>
  </si>
  <si>
    <t>Core Budget </t>
  </si>
  <si>
    <r>
      <t>Other Funds</t>
    </r>
    <r>
      <rPr>
        <sz val="8"/>
        <color rgb="FF000000"/>
        <rFont val="Arial"/>
        <family val="2"/>
      </rPr>
      <t> </t>
    </r>
  </si>
  <si>
    <r>
      <t>In-Kind</t>
    </r>
    <r>
      <rPr>
        <sz val="8"/>
        <color rgb="FF000000"/>
        <rFont val="Arial"/>
        <family val="2"/>
      </rPr>
      <t> </t>
    </r>
  </si>
  <si>
    <r>
      <t>Total</t>
    </r>
    <r>
      <rPr>
        <sz val="8"/>
        <color rgb="FF000000"/>
        <rFont val="Arial"/>
        <family val="2"/>
      </rPr>
      <t> </t>
    </r>
  </si>
  <si>
    <t>Funder</t>
  </si>
  <si>
    <t>Total Budget Gap </t>
  </si>
  <si>
    <r>
      <t>Objective 1: Develop the Flyway Network of sites of international importance for the conservation of migratory waterbirds, building on the achievements of the Asia-Pacific Migratory Waterbird Conservation Strategy, with the ultimate goal of establishing a sufficient and efficient network of sites with sustainable management.</t>
    </r>
    <r>
      <rPr>
        <sz val="10"/>
        <color rgb="FF000000"/>
        <rFont val="Arial"/>
        <family val="2"/>
      </rPr>
      <t> </t>
    </r>
  </si>
  <si>
    <t>1.1</t>
  </si>
  <si>
    <t>A comprehensive and coherent Flyway Network of Sites is developed for migratory waterbirds, including sites that are not currently Protected Areas. </t>
  </si>
  <si>
    <t>Activity 1.1  Provide advice and technical support to complete the SIS for new Flyway Network Sites and the update of the SIS of existing FNSs, e.g. through supporting workshops and consultancies</t>
  </si>
  <si>
    <t>1.2</t>
  </si>
  <si>
    <t>National and Site Partnerships have been developed to coordinate the implementation of the EAAFP at national and local levels. </t>
  </si>
  <si>
    <t xml:space="preserve">Activity 1.3 Contract the development of National Partnership guidlines (MoP10.DD08) </t>
  </si>
  <si>
    <t>-</t>
  </si>
  <si>
    <t xml:space="preserve">Activity 1.4 Promote implementation of the Sister Site Program and Site Partnerships Guidelines </t>
  </si>
  <si>
    <t>1.3</t>
  </si>
  <si>
    <t>Flyway Network Sites are valued by the community and sustainably managed. </t>
  </si>
  <si>
    <t>Activity 1.2  Provide small funds to FNS (especially newly designated FNS), to promote their designation by organizing celebrations, production of sign-boards and leaflets etc</t>
  </si>
  <si>
    <t>Activity 1.5 Implementation of local projects to support the FNS and Sister Sites by direct funding from local government. (Hwaseong and Incheon)</t>
  </si>
  <si>
    <t>1.4</t>
  </si>
  <si>
    <t>Where appropriate, Flyway Network Sites are being sustainably used to support subsistence livelihoods of the local community </t>
  </si>
  <si>
    <t>1.5</t>
  </si>
  <si>
    <t>Partners and local stakeholders are engaged in responding to activities which may threaten Flyway Network sites. </t>
  </si>
  <si>
    <t>1.6</t>
  </si>
  <si>
    <t>The EAAFP Sister Site Programme has expanded. </t>
  </si>
  <si>
    <t>1.7</t>
  </si>
  <si>
    <t>The membership of the EAAFP has expanded to deliver stronger outcomes for migratory waterbirds and their habitats. </t>
  </si>
  <si>
    <t>Objective 1 Sub-Total </t>
  </si>
  <si>
    <r>
      <t>Objective 2 Enhance communication, education, participation and awareness (CEPA) of the values of migratory waterbirds and their habitats.</t>
    </r>
    <r>
      <rPr>
        <sz val="10"/>
        <color rgb="FF000000"/>
        <rFont val="Arial"/>
        <family val="2"/>
      </rPr>
      <t> </t>
    </r>
  </si>
  <si>
    <r>
      <rPr>
        <i/>
        <sz val="11"/>
        <rFont val="Arial"/>
        <family val="2"/>
      </rPr>
      <t xml:space="preserve">(Previous) </t>
    </r>
    <r>
      <rPr>
        <sz val="11"/>
        <rFont val="Arial"/>
        <family val="2"/>
      </rPr>
      <t xml:space="preserve">Public engagement at important sites for migratory waterbirds has increased.
</t>
    </r>
    <r>
      <rPr>
        <i/>
        <sz val="11"/>
        <rFont val="Arial"/>
        <family val="2"/>
      </rPr>
      <t>(Revised)</t>
    </r>
    <r>
      <rPr>
        <sz val="11"/>
        <rFont val="Arial"/>
        <family val="2"/>
      </rPr>
      <t xml:space="preserve"> The achievement of the elements in the EAAFP CEPA Strategy and Action Plan (2019-2024).</t>
    </r>
  </si>
  <si>
    <t>2.1/3.6.1</t>
  </si>
  <si>
    <t>Activity 2.2 Partnership-related work: CEPA work for Partners, including supporting capacity building, events, publications, education and awareness raising events, souvenir production</t>
  </si>
  <si>
    <t>Activity 2.3 Promote World Wetlands Day and World Migratory Bird Day through events and global campaigns in Flyway countries, including videos, posters, flyers and other materials, and providing WMBD Small Grants to FNS site managers and CEPA collaborators</t>
  </si>
  <si>
    <t xml:space="preserve">Activity 2.4 Cooperate with other Partners to hold Flyway-wide activities: including 1. Youth, Think Tank Competition to encourage young people engagement in conservation of wetlands and migratory waterbirds in EAAF; 2. Year of the Terns, in collaboration with the EAAFP Seabird Working Group to promote awareness of seabirds and collaboration. </t>
  </si>
  <si>
    <t>2.1/3.4.1</t>
  </si>
  <si>
    <r>
      <t>2.2</t>
    </r>
    <r>
      <rPr>
        <i/>
        <sz val="11"/>
        <color theme="1"/>
        <rFont val="Arial"/>
        <family val="2"/>
      </rPr>
      <t xml:space="preserve"> (omitted in the revised Strategic Plan 2019-2028)</t>
    </r>
  </si>
  <si>
    <t xml:space="preserve">The sharing of knowledge about the conservation and sustainable management of migratory waterbirds is enhanced. </t>
  </si>
  <si>
    <r>
      <t>2.3</t>
    </r>
    <r>
      <rPr>
        <b/>
        <i/>
        <sz val="11"/>
        <color theme="1"/>
        <rFont val="Arial"/>
        <family val="2"/>
      </rPr>
      <t xml:space="preserve"> </t>
    </r>
    <r>
      <rPr>
        <i/>
        <sz val="11"/>
        <color theme="1"/>
        <rFont val="Arial"/>
        <family val="2"/>
      </rPr>
      <t>(omitted in the revised Strategic Plan 2019-2028)</t>
    </r>
  </si>
  <si>
    <t>Guardianship is recognised as a valuable mechanism to secure conservation and sustainable management of migratory waterbirds and their habitats.</t>
  </si>
  <si>
    <r>
      <t xml:space="preserve">2.4 </t>
    </r>
    <r>
      <rPr>
        <i/>
        <sz val="11"/>
        <color theme="1"/>
        <rFont val="Arial"/>
        <family val="2"/>
      </rPr>
      <t>(omitted in the revised Strategic Plan 2019-2028)</t>
    </r>
  </si>
  <si>
    <t>Migratory waterbirds and conservation of their habitats is included in school curriculums.</t>
  </si>
  <si>
    <r>
      <rPr>
        <b/>
        <sz val="11"/>
        <color theme="1"/>
        <rFont val="Arial"/>
        <family val="2"/>
      </rPr>
      <t>2.5</t>
    </r>
    <r>
      <rPr>
        <b/>
        <i/>
        <sz val="11"/>
        <color theme="1"/>
        <rFont val="Arial"/>
        <family val="2"/>
      </rPr>
      <t xml:space="preserve"> </t>
    </r>
    <r>
      <rPr>
        <i/>
        <sz val="11"/>
        <color theme="1"/>
        <rFont val="Arial"/>
        <family val="2"/>
      </rPr>
      <t>(omitted in the revised Strategic Plan 2019-2028)</t>
    </r>
  </si>
  <si>
    <t>The EAAFP CEPA Strategy and Action Plan is monitored and updated.</t>
  </si>
  <si>
    <t>Objective 2 Sub-Total </t>
  </si>
  <si>
    <t>Objective 3 Enhance flyway research and monitoring activities, build knowledge and promote exchange of information on waterbirds and their habitats.</t>
  </si>
  <si>
    <t>National monitoring systems to assess the status of migratory waterbirds and their habitats are established, maintained and further enhanced.</t>
  </si>
  <si>
    <t xml:space="preserve">Activity 3.6 Support a reactivated EAAFP Waterbird Monitoring Taskforce to enhance waterbird monitoring across the Flyway. </t>
  </si>
  <si>
    <t>Conservation status reviews for waterbird populations are produced and updated to set and adapt priorities for action.</t>
  </si>
  <si>
    <t xml:space="preserve">Activity 3.4 Technical service in coordinated survey of EAAF key species (SSM, SBS, BP, etc.) </t>
  </si>
  <si>
    <t xml:space="preserve">Updated list of sites of international importance for migratory waterbirds for conservation management and prioritization. </t>
  </si>
  <si>
    <t>A stronger understanding is developed on the anticipated impacts of climate change on waterbirds and their habitats and this is informing planning and site management.</t>
  </si>
  <si>
    <t>Collaborative research programs are established to provide effective support for conservation and sustainable management efforts, particularly the sustainable use of resources for local livelihoods benefits.</t>
  </si>
  <si>
    <t>Activity 3.1 Small grant support for EAAFP Working Groups and Task Forces, e.g. for meetings, surveys, materials, etc. (MOP10 DD.07)
 - Collect and translate (with the support of the Country Partners), the key documents from MOP? for uploading on the EAAFP website and further dissemination
 - National monitoring systems to assess the status of migratory waterbirds and their habitats are established, maintained and further enhanced.
 - Updated list of sites of international importance for migratory waterbirds for conservation management and prioritization (RFI)</t>
  </si>
  <si>
    <t>3.5/3.1/3.3</t>
  </si>
  <si>
    <t xml:space="preserve">Activity 3.5 Enhance the migration research and mechanism of communcation in the Flyway </t>
  </si>
  <si>
    <t>3.5/3.6</t>
  </si>
  <si>
    <t>Best practice guidelines for waterbird and habitat conservation programs, including the incorporation of traditional knowledge, are developed and made available.</t>
  </si>
  <si>
    <t>Objective 3 Sub-Total </t>
  </si>
  <si>
    <t>Objective 4 Build the habitat and waterbird management capacity of natural resource managers, decision makers and local stakeholders. information on waterbirds and their habitats.</t>
  </si>
  <si>
    <t>EAAFP promotes the use of the range of available training tools and provides assistance to address challenges at Flyway Network Sites.</t>
  </si>
  <si>
    <t xml:space="preserve">Activity 4.2 Cooperate with Partners to support national FNS Workshop, held jointly with interested Government Partner. One of the focus will be on updating the Site Information Sheet (SIS) for existing FNSs;
</t>
  </si>
  <si>
    <t>4.1/3.6</t>
  </si>
  <si>
    <t>Capacity of Partner Focal Points and site managers to pursue the EAAFP objectives has increased.</t>
  </si>
  <si>
    <t xml:space="preserve">Activity 4.1 Cooperate with Partners to organize international FNS Workshop or trainings, to bring together and share best practice for site management in the Flyway.
</t>
  </si>
  <si>
    <t>Corporates with operations impacting on migratory waterbirds are engaged in delivering better outcomes for the conservation of waterbirds and their habitats.</t>
  </si>
  <si>
    <t>cross-cutting</t>
  </si>
  <si>
    <t>Objective 4 Sub-Total </t>
  </si>
  <si>
    <t>19-20</t>
  </si>
  <si>
    <t>Objective 5 Develop, especially for priority species and habitats, flyway wide approaches to enhance the conservation status of migratory waterbirds.</t>
  </si>
  <si>
    <t>Partners are actively collaborating to develop approaches to conserve migratory waterbirds and their habitats in the EAAF across national boundaries.</t>
  </si>
  <si>
    <t>Threatened migratory waterbirds are protected from threats and populations are stable or increasing.</t>
  </si>
  <si>
    <t>Regional Action Plans are developed and implemented for priority geographic regions of the EAAF.</t>
  </si>
  <si>
    <t>5.3/5.1</t>
  </si>
  <si>
    <t>Activity 5.3 Support activities in NE Asia/Russian Far East/Alaska</t>
  </si>
  <si>
    <t>Measures to reduce and, as far as possible eliminate, illegal hunting, take and trade of migratory waterbirds are developed and implemented.</t>
  </si>
  <si>
    <t>The conservation of migratory waterbirds and their habitats is mainstreamed into national legislation and/or policy instruments including adaptation to the impacts of climate changes.</t>
  </si>
  <si>
    <t>The conservation of migratory waterbirds and their habitats is integrated into relevant multilateral and bilateral agreements and other regional mechanisms.</t>
  </si>
  <si>
    <t>Activity 5.4: Staff travel and costs to participate in national and international meetings, such as Ramsar, CBD and CMS COPs as well as meeting of Partners,  to promote the Partnership through presentations, partner meetings, side-event, setting up exhibiiton counters etc.</t>
  </si>
  <si>
    <t>Activity 5.5 Technical Sub-Committee meeting before/after MOP11 to review implementation of the Strategic Plan, papers for MOP11 etc</t>
  </si>
  <si>
    <t>Activity 5.6 Mobilize resources for activities of the Secretariat and the Partnership, including at the national and regional levels. Collaboration with Asian Development Bank and Bird Life International in relation to restoration of internationally important sites in 10 target countries of the Flyway. (SE Asia and N Asia)</t>
  </si>
  <si>
    <t>Cross-cutting
1.1/1.3/2.1/4.1/4.2/4.3/5.1</t>
  </si>
  <si>
    <t xml:space="preserve">Activity 5.7 Operation of the EAAFP Foundation and implementation of its annual work plan projects </t>
  </si>
  <si>
    <t xml:space="preserve">Objective 5 Sub-Total </t>
  </si>
  <si>
    <t xml:space="preserve"> </t>
    <phoneticPr fontId="0" type="noConversion"/>
  </si>
  <si>
    <t>Total (Except foundation)</t>
  </si>
  <si>
    <t>-</t>
    <phoneticPr fontId="29" type="noConversion"/>
  </si>
  <si>
    <t>Activity 4.3 Support the conservation and raise awareness of the significance of the Incheon and adjacent coastal wetlands, through local partnerships in organising workshops, training, communication initiatives etc</t>
    <phoneticPr fontId="29" type="noConversion"/>
  </si>
  <si>
    <t xml:space="preserve">Workshop before MoP11. </t>
  </si>
  <si>
    <t>Activity 5.1 Support Yellow Sea Network. Partners are actively collaborating to develop approacheds to conserve migratory waterbirds and their habitats in the EAAF across notional boundaries</t>
  </si>
  <si>
    <t>Total ($US) </t>
  </si>
  <si>
    <t>Total (All)</t>
  </si>
  <si>
    <t xml:space="preserve">Activity 2.1 Secretariat routine and internal management: Website maintanence and updates, news articles, monthly eNewsletter, developingnew national pages, daily social media, software subscription, internship, </t>
  </si>
  <si>
    <r>
      <t>Activity 3.</t>
    </r>
    <r>
      <rPr>
        <i/>
        <sz val="11"/>
        <rFont val="Arial"/>
        <family val="2"/>
      </rPr>
      <t>(2,3)</t>
    </r>
    <r>
      <rPr>
        <sz val="11"/>
        <rFont val="Arial"/>
        <family val="2"/>
      </rPr>
      <t xml:space="preserve"> Development of a Conservation Status Review of Migratory Waterbird Populations for the EAAFP (MoP10.DD12)</t>
    </r>
  </si>
  <si>
    <r>
      <t>Activity 3.</t>
    </r>
    <r>
      <rPr>
        <i/>
        <sz val="11"/>
        <rFont val="Arial"/>
        <family val="2"/>
      </rPr>
      <t xml:space="preserve">(2,3) </t>
    </r>
    <r>
      <rPr>
        <sz val="11"/>
        <rFont val="Arial"/>
        <family val="2"/>
      </rPr>
      <t>Operation of the Science Unit based at Beijing Forestry University (China)</t>
    </r>
  </si>
  <si>
    <r>
      <t>Activity 4.</t>
    </r>
    <r>
      <rPr>
        <i/>
        <sz val="11"/>
        <rFont val="Arial"/>
        <family val="2"/>
      </rPr>
      <t>(3,4)</t>
    </r>
    <r>
      <rPr>
        <sz val="11"/>
        <rFont val="Arial"/>
        <family val="2"/>
      </rPr>
      <t xml:space="preserve"> Organize MOP</t>
    </r>
  </si>
  <si>
    <t>Achieved</t>
  </si>
  <si>
    <r>
      <t>2.1/4.1.3/4.2.1/4.2.2/5.6.1/</t>
    </r>
    <r>
      <rPr>
        <i/>
        <sz val="11"/>
        <color rgb="FFFF0000"/>
        <rFont val="Arial"/>
        <family val="2"/>
      </rPr>
      <t>16.6.1</t>
    </r>
  </si>
  <si>
    <t>•Organization of three national site managers workshop in RO Korea (12 Nov), DPR Korea (14 Oct) and China (18 Oct)</t>
  </si>
  <si>
    <t>Activity 5.2 Support SE Asia Network - Plans for a workshop and meeting of the ASEAN Flyway Site Network before MoP 11
'Liaising the Sister Site arrangement between Incheon Metropolitan City, RO Korea and Hong Kong, PR China (Nov) (Ramsar/Flyway Network sites are involved in both locations) - 10th Sister sites registered</t>
  </si>
  <si>
    <t>The first-ever Flyway Youth Forum, organized by EAAFP and Youth Engaged in Wetlands 
(YEW), sponsored by Hanns Seidel Foundation, was held virtually over two consecutive weekends from 28 Nov to 6 Dec, 2020.
'A total number of 134 attendees, including 87 selected youth leaders from 26 countries or regions, 28 trainers, speakers and facilitators participated in the virtual event. A youth presentation platform, 5 training workshops and a Flyway World Café (international Dialogue) were carried out. Ms. Martha Rojas Urrego, Secretary General of Ramsar Convention Secretariat gave keynote speech, speech, and Mr. Nick Crameri from the Secretariat of the Ramsar Convention on Wetlands contributed as a panelist. A youth Declaration was produced by the youth participants at the end of the Forum.</t>
  </si>
  <si>
    <t>•Mobilize resources for high-impact interventions for Partners, the Resource Plan was developed with the support of the members of Finance Sub-Committee
•The Resource Plan was drafted and distributed with Partners.</t>
  </si>
  <si>
    <t>•In 2019, the EAAFP Science Unit has engaged in 12 events, 10 workshops, 6 meetings and 2 projects along the flyway.</t>
  </si>
  <si>
    <t>•Work with the ASEAN Centre for Biodiversity (ACB) and the Singapore government to hold a meeting of the Network in Malaysia and to finalise the Phase II proposal (2020)
•The inaugural Meeting of the ASEAN Flyway Network was held in Malaysia (May)</t>
  </si>
  <si>
    <t>•Support to the inscription of the Coast of Yellow-Sea – Bohai of China (Phase I) and provide ongoing supports on Korean Tidal nomination process to World  Heritage List
•As a part of the implementation of the IUCN Res, with IUCN and RRC_x0002_EA, organized two workshops and meetings; In the purpose of public awareness at national and international level in DPR Korea, EAAFP supported the organization of Swan Goose festival in Mundok, Ramsar Site
•Two Yellow Sea WG meetings held in Beijing, China (5-7 March) and Shinan, RO Korea (11 Nov)</t>
  </si>
  <si>
    <t>•Over 200 participants attended events; Engaged in 24 workshops and events along the flyway</t>
  </si>
  <si>
    <t>•The photo contest contributed enormously to promote the importance of the EAA Flyway and raise awareness of conservation of migratory waterbirds and habitats in the EAA Flyway by  reaching to general public, Site Managers, Youth around the world. 
•EAAFP also supported partner organizations to organize public outreach events such as bird race and public lecture in Hong Kong, Thailand, Republic of Korea in 2019.
•The outreach events contributed to raise awareness at the community level especially youth, families and citizens on biodiversity and conservation of wetlands.</t>
  </si>
  <si>
    <t>•2019 WMBD video and factsheet published.
•Supported CMS in producing different national languages in EAAF.
•A WMBD public event for local people was organized in May 2019 (&gt;100 participants).
•12 small grants for EAAFP Partners were provided.</t>
  </si>
  <si>
    <t xml:space="preserve">•News uploaded on to the EAAFP website at least on a weekly basis, and Facebook/Twitter/Instagram daily
•Facebook members now increased to more than 65,000 (400 posts)/Twitter to more than 1,200 (400 posts)/Instagram to more than 660 (400 posts)
</t>
  </si>
  <si>
    <t>•The Secretariat supported small grants for promotion events or producing materials (e.g. signboards, leaflets and brochures) for public awareness. 
•News on each of these events was disseminated via EAAFP website and social media channel.</t>
  </si>
  <si>
    <t>•4 New FNSs were designated: Republic of Korea 3 sites; including Incheon Songdo Tidalflat Ramsar site,  Cambodia (1 site). We have now 145 FNSs in total.</t>
  </si>
  <si>
    <t>•29 FNS Card News published on social media every Friday 
•More than 20 events (12 talks, 7 fairs with booth, 2 large seminars, at least 5 CEPA activities) reaching out to over 9,000 students and general public
•International photo contest to raise awareness on the importance of the conservation of migratory waterbirds and their habitats: 351 entrants and 1,116 entries.</t>
  </si>
  <si>
    <t>•Small Grants for promotion events or producing materials (e.g. signboards, leaflets and brochures) for public awareness</t>
  </si>
  <si>
    <t>•News uploaded to the EAAFP website at least on weekly basis, and Facebook/Twitter/Instagram on daily basis
•Facebook members now increased to &gt;64,000 (&gt;500 posts), Twitter members increased to &gt; 1700 (&gt;500 posts), Instagram members increased to near 1,000 (&gt;500 posts), EAAFP eNewsletter with 3,460 subscribers</t>
  </si>
  <si>
    <t>•New 3 FNSs were designated in RO Korea (Daebudo Tidal Flat, Ramsar Site), Australia (South-East Gulf of Carpentaria: Leichhardt River to Gore Point –Wernadinga Coast), Myanmar (Inlay Lake Wildlife Sanctuary, Ramsar Site). Flyway Site Network now has 148 sites.
•Provide technical advice on local sites – Hwaseong Wetlands (EAAF142), Incheon Songdo Tidal Flat (EAAF 145)
•This news was disseminated via EAAFP website and social media channel.</t>
  </si>
  <si>
    <t xml:space="preserve">•7 WG/TF projects were supported.
•The new 2019 – 2028 Strategic Plan and 2018 – 2024 CEPA Action Plan translated into 13 different languages that Partners use
</t>
  </si>
  <si>
    <t>•Participation in the 3rd annual meeting for Indo-Burma Ramsar Regional initiative and   Suncheon Mayor Talk organized by RRC-EA.
•Identify the collaborative works and co-initiate the items - MOU developed with IBRRI
•Contribute to CMS COP 13 in Feb 2020; Engagement with other global and regional entities
•Inputs to the global agenda linking with new Strategic Plan in CMS COP, UNDP-GEF Yellow Sea Large Marine Ecosystem Commission, GCF IEU Talk and NEASPEC SOM Meeting</t>
  </si>
  <si>
    <t xml:space="preserve">•In an effort to strengthen the resource mobilization of the EAAFP, the Secretariat established a Foundation in the RO Korea in 2019 and it was fully operationalized in 2020. Key achievements in 2020 is the launch of Small Grant programme for local NGOs. It aimed to strengthen the capacity of local stakeholders who are closely linked to citizens and youth. The Foundation provided grants to 8 local NGOs in RO Korea to implement field projects on CEPA, monitoring of species, and conservation of habitats.
•ADB Regional FIyway Initiative (RFI)Working Note produced; RFI Working Group/Technical Assistance established
•The Secretariat launched its Volunteer Program in August 2020 with an aim to engage talented individuals from across the flyway. Since its launch, about 50 people from 14 countries have applied. </t>
  </si>
  <si>
    <t>•Work collaboratively with the ASEAN Centre for Biodiversity (ACB) and the Singapore government to plan the phase II
•Synergized with IBRRI Secretariat
•MOU with IBRRI Secretariat
•Develop the guideline of the Sister Site Program and assist Partners to maintain and implement their Sister Site arrangement
•Organization of the Incheon – Hong Kong Black-faced Spoonbill Conservation Forum</t>
  </si>
  <si>
    <t>•Provision of the technical advices for the Korean Tidal Flat nomination; Finalization of IUCN Working Group Workplan and activities items.
•Finalize the IUCN WG Workplan and implement proposed activities with three governments at the scheduled 4th meeting
•Side event at IUCN WCC 2020
•Support the Phase II of the Coast of Yellow-Sea – Bohai of China and provide ongoing support on Korean Tidal Flat nomination process to World Heritage List which will be decided in July 2020</t>
  </si>
  <si>
    <t>•Identify the needs of the organization of national and regional site managers workshop
•Organization of an international symposium for Hwaseong Wetlands</t>
  </si>
  <si>
    <t>•7 WG/TF projects were supported e.g. Survey, Assessment, Monitoring and etc.
•The new translated 2019 – 2028 Strategic Plan and 2018 – 2024 CEPA Action Plan uploaded on the Key Documents webpage after the proofread by Partners.
•Uploaded 9 different Partners languages of key documents (Strategic Plan, CEPA Action Plan)</t>
  </si>
  <si>
    <t>•Establishment of a national Far Eastern Curlew Network for Korean Peninsula and continuing work of the Incheon Black-faced Spoonbill Network</t>
  </si>
  <si>
    <t>•29 FNS Card News published on social media every Friday
•Webinars were organized and talks for local events to raise awareness to the general public and youth. A new brochure of EAAFP targeting for general public was produced.
•6 webinars were organized reaching over 1,000 audiences. Two other hybrid online talks took place with local universities.
•A new brochure of EAAFP was made in English and Korean.
•A #LegflagChallenge Photo contest (Sept to mid-Nov)was launched in line with the WMBD 2020, in collaboration with BirdLife International, Oriental Bird Club and Spoon-billed Sandpiper Task Force, to encourage photographers and bird watchers to report sightings of tags and legflags of waterbrids.
•At the photo context, about 120 entries from 11 countries joined the campaign. Three winners were selected. The campaign helped to linked up with bird watching communities and scientists.</t>
  </si>
  <si>
    <t>•Social media and news article was posted to promote World Wetland Day in 2020. A Flyway Network Site in Myanmar (Inlay Lake Wildlife Sanctuary) was announced on that day.
•WMDB small grant for EAAFP was provided. 
•A WMBD 2020 video was produced. 
•Webinars were conducted to reach out to the general public. A photo contest was organized in line with WMBD.
•World Wetlands Day was promoted with 9 SNS posts and 1 news article and email and newsletter alert to Partners.
•15 projects from 8 flyway countries for the WMBD small grant in the two events (May and Oct). 
•The WMBD video was shared and viewed by more than 4,000 views in Eng (on youtube) and 3,000 views in the Korean version (the video was posted by MOEK). A Tagalog version was produced too. 
•3 webinars were carried out on Zoom (over 600 attendees) and Facebook Live (over 1.6k views). 
•2 watch parties were organized on Facebook with over 5.7k views.</t>
  </si>
  <si>
    <t>•2 new FNSs were nominated – in Japan (Sarobetsu Wetland) and ROK Korea (Ulsan Taehwa River)
•The number of news items disseminated via the EAAFP website and social media channel, Result reports, and Proposals.
•For the 150 FNSs, the Secretariat provided technical advice on local sites, conducted ecological surveys at the sites, focusing on target species (Black-faced Spoonbill, Far Eastern Curlew) in ROK and Indonesia, suggested to run site wardens, online civic forum – Hwaseong Wetlands (EAAF 142), Incheon Songdo Tidal Flat (EAAF 145, Ram. 2209), Upo Wetlands (EAAF 096, Ram. 934))</t>
  </si>
  <si>
    <t>•Draft finalized, final version will be tabled for amendment and adoption during MOP11.</t>
  </si>
  <si>
    <t>•Small Grants for promotional events or producing materials (e.g. signboards, leaflets, and  brochures) for public awareness.</t>
  </si>
  <si>
    <t>•News uploaded to the EAAFP website at least on weekly basis, and Facebook/Twitter/Instagram on a daily basis
•News Articles: EAAFP Home page viewers (&gt;16,000) (200 articles), Facebook followers &gt;63,000 (&gt;500 posts), Twitter members &gt; 2100 (&gt;500 posts), Instagram members increased to near 1,250 (&gt;500 posts), Monthly EAAFP eNewsletter with 3,460 subscribers</t>
  </si>
  <si>
    <t>•FNS were introduced card news also translated to Korean and share on Social media - 26 FNS sites introduced, and previous card news translated to Korean
•A social media challenge was launched and a webinar was organized and a calendar of this theme was made - Over 60 people joined the webinar
•Production of an Incheon-Hong Kong Sister Site video - The calendar was distributed to 600 people or organizations
•The Secretariat participated in &gt;100 Webinars, many of which it was the lead organization. 
•Local events to raise awareness to the general public and Partners were also conducted but also impacted by Covid-19.
•A set of new EAAF key species factsheets of 8 species was produced. 
•A new FNS leaflet targeting our Partners was produced. 
•A new resources webpage was set up which include Capacity Building for Site Mangers, Case Studies, training manual and CEPA.
•Civil walking festival; Promoting the Hwaseong Wetlands Symposium to the public; supported documentary storyline for wetlands in general; meetings with local fisherfolks; visiting Janghang Wetland (EAAF143)/ Ramsar Site (2448) with citizens; civic forum - walking festival 99 participants; visiting another wetland 12 participants</t>
  </si>
  <si>
    <t xml:space="preserve">•13 projects from 8 flyway countries for the WMBD small grant in the two events (May and Oct).
•Social media and news article was posted to promote World Wetland Day in 2021. Official  poster was translated to 14 languages of EAA Flyway Countries. Focal Points of EAAFP Partners were invited to deliver messages.
•World Wetlands Day was promoted with at least 2 SNS posts per week and 1 news article and email and newsletter alert to Partners.
•The WMBD video was shared and viewed by more than 2,300 views (on YouTube)
•2 webinars and an online puppet show were carried out on Zoom (over 100 attendees) and Facebook Live (over 700 views). </t>
  </si>
  <si>
    <t>•The Youth Think Tank Competition for the EAA Flyway is continuing the vision from the 2020 Flyway Youth Forum to achieve the goal of allowing youth for active participation.
•The competition was launched in Sept 2021 with 32 entries and 13 submitted full applications. 5 finalists teams were selected with judges including Ramsar Convention. They will implement the project between Jan and Oct 2022 with a small grant and mentorship provided.
•1st workshop was held on 6th – 7th November 2021.</t>
  </si>
  <si>
    <t>•Collection of the dataset for EAAF through WG/TFs, including population distribution polygons
•Organize the first webinar
•The draft report will be tabled for amendment and adoption during MOP11.
•Waterbird survey at Hwaseong Wetlands and Incheon Tidal Flat - produced result reports</t>
  </si>
  <si>
    <t>•Annual Small Grant program (US$ 50 000) to support projects of EAAFP Working Groups (WG) and Task Forces (TF) - 10 Projects in 8 countries and 1 Flyway wide were selected
•National census and survey on Black-faced Spoonbill in ROK; national census and survey of Far Eastern Curlew; Survey of Far Eastern Curlew in Sumatra, Indonesia (by local NGO’s) - 2021 Far Eastern Curlew Report and 2021 Black-faced Spoonbill Report produced</t>
  </si>
  <si>
    <t>•Organization of an international symposium for Hwaseong Wetlands
•Capacity building for local potential rangers/ wardens in Hwaseong Wetlands and in Sumatra Indonesia - 8 warden trainees out of 11 participants completed the 40-hour course; report to be uploaded
•Organised citizen ecological survey teams for both adults and high school students at the  Hwaseong Wetlands - Reports published</t>
  </si>
  <si>
    <t>•Participation in the 4th annual meeting for Indo-Burma Ramsar Regional Initiative and funding support to IUCN for the IBRRI Wetland Outlook
•MOU with RRC-EA</t>
  </si>
  <si>
    <t xml:space="preserve">•Supported the organization of the IUCN Yellow Sea Working Group as a co-organizer
•Participate in a side event for IUCN WCC
•Support the inscription of Korean Tidal Flat Phase 2 nomination process to World Heritage List
•Provided technical advice for the Phase 2 Korean Tidal Flat nomination
•IUCN WCC Yellow Sea side- event (link); Co-organize a webinar with Yellow Sea Working Group
•Provide technical advice to the Shaper Group for World Coastal Forum
</t>
  </si>
  <si>
    <t>•Organization of the Incheon – Hong Kong Black-faced Spoonbill Conservation Forum</t>
  </si>
  <si>
    <t>•Representatives of the EAAFP Secretariat held bilateral meetings during the UNFCCC COP26 with EAAFP country delegations regarding the Partnership, the linkage between the wetland conservation and climate change adaptation and the recently launched ADB Regional Flyway Initiative (RFI). 
•In addition, EAAFP Secretariat co-organized a side event on Yellow Sea for the IUCN WCC with IUCN and BirdLife and made an online presentation to the 11th INTECOL Conference.
•Attend UNFCCC COP26
•Organize a side event for IUCN WCC, 'The Yellow Sea- A Global Heritage: Towards Transboundary Governance and Management
•During 11th INTECOL, shared conservation work of the Yellow Sea at the EAAFP</t>
  </si>
  <si>
    <t>•In cooperation with Asian Development Bank and BirdLife International, EAAFP Secretariat launched the Regional Flyway Initiative (RFI),
•RFI Technical Assistance Group established, inviting 3 EAAFP Partners (BirdLife, Paulson Institute, and Wetland International) and Secretariat.
•RFI government consultation webinar held
•RFI inception workshop held
•EAAFP Corporate Champion Program was launched in May 2021
•In March 2021 the Secretariat and KOEN Yeongheung Power Division extended their MoU with the Incheon Metropolitan City joining as the third signatory party</t>
  </si>
  <si>
    <t>•The report of EAAFP Foundation’s 2020 Small Grant Program was successfully finalized in July 2021. 8 local environmental CSOs received 5 million KRW each to implement a project of bird monitoring, research, CEPA activities, and more in Korea.
•2020 Foundation small grant final report published 2021-2022 Small Grant Program. The second cycle of the 2021 Small Grant was open in October.
•EAAFP Foundation launched ‘Bird Meets Arts’ project. This creative project was implemented in cooperation with a local Foundation in the host city, RO Korea -‘Yeonsu Foundation for Arts and Culture’- following the MOU with the EAAFP Foundation in early 2021.</t>
  </si>
  <si>
    <t>To be reported in the "Doc. 9 Report on Secretariat Activities and Budget 2019 - 2022"</t>
  </si>
  <si>
    <t>•Government from Incheon Metropolitan City, Republic of Korea (Ro Korea) and Hong Kong Special Administrative Region, People’s Republic of China, signed a Memorandum of Understanding to link Songdo Tidal Flat (EAAF 145) and Mai Po – Inner Deep Bay (EAAF 003) under the EAAFP Sister Site Programme
https://www.eaaflyway.net/migratory-waterbirds-link-incheon-and-hong-kong-to-become-flyway-sister-sites/</t>
  </si>
  <si>
    <t>•Two new Partners in 2020: Hong Kong Bird Watching Society (China), Mangrove Foundation (China)</t>
  </si>
  <si>
    <t>Achievement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</si>
</sst>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_);_(* \(#,##0\);_(* &quot;-&quot;_);_(@_)"/>
    <numFmt numFmtId="165" formatCode="_(* #,##0.00_);_(* \(#,##0.00\);_(* &quot;-&quot;??_);_(@_)"/>
    <numFmt numFmtId="166" formatCode="[Blue]\▲#,###;[Red]\▼#,###;"/>
    <numFmt numFmtId="167" formatCode="#,##0_ ;[Red]\-#,##0\ "/>
    <numFmt numFmtId="168" formatCode="_(* #,##0_);_(* \(#,##0\);_(* &quot;-&quot;??_);_(@_)"/>
  </numFmts>
  <fonts count="34">
    <font>
      <sz val="11"/>
      <color theme="1"/>
      <name val="Calibri"/>
      <family val="2"/>
      <scheme val="minor"/>
    </font>
    <font>
      <sz val="11"/>
      <color theme="1"/>
      <name val="Calibri"/>
      <family val="2"/>
      <scheme val="minor"/>
    </font>
    <font>
      <sz val="11"/>
      <color indexed="8"/>
      <name val="맑은 고딕"/>
      <family val="3"/>
      <charset val="129"/>
    </font>
    <font>
      <sz val="11"/>
      <color theme="1"/>
      <name val="Calibri"/>
      <family val="2"/>
      <charset val="129"/>
      <scheme val="minor"/>
    </font>
    <font>
      <sz val="11"/>
      <name val="돋움"/>
      <family val="3"/>
      <charset val="129"/>
    </font>
    <font>
      <sz val="11"/>
      <color theme="1"/>
      <name val="Arial"/>
      <family val="2"/>
    </font>
    <font>
      <sz val="11"/>
      <name val="Arial"/>
      <family val="2"/>
    </font>
    <font>
      <b/>
      <sz val="8"/>
      <color rgb="FF000000"/>
      <name val="Arial"/>
      <family val="2"/>
    </font>
    <font>
      <b/>
      <sz val="11"/>
      <color theme="1"/>
      <name val="Arial"/>
      <family val="2"/>
    </font>
    <font>
      <b/>
      <sz val="8"/>
      <color theme="1"/>
      <name val="Arial"/>
      <family val="2"/>
    </font>
    <font>
      <b/>
      <sz val="8"/>
      <name val="Arial"/>
      <family val="2"/>
    </font>
    <font>
      <sz val="8"/>
      <name val="Arial"/>
      <family val="2"/>
    </font>
    <font>
      <sz val="8"/>
      <color rgb="FF000000"/>
      <name val="Arial"/>
      <family val="2"/>
    </font>
    <font>
      <b/>
      <sz val="10"/>
      <name val="Arial"/>
      <family val="2"/>
    </font>
    <font>
      <b/>
      <sz val="10"/>
      <color rgb="FF000000"/>
      <name val="Arial"/>
      <family val="2"/>
    </font>
    <font>
      <sz val="10"/>
      <color rgb="FF000000"/>
      <name val="Arial"/>
      <family val="2"/>
    </font>
    <font>
      <sz val="10"/>
      <name val="Arial"/>
      <family val="2"/>
    </font>
    <font>
      <sz val="11"/>
      <color indexed="8"/>
      <name val="Arial"/>
      <family val="2"/>
    </font>
    <font>
      <sz val="11"/>
      <color rgb="FF000000"/>
      <name val="Arial"/>
      <family val="2"/>
    </font>
    <font>
      <b/>
      <sz val="11"/>
      <color rgb="FF000000"/>
      <name val="Arial"/>
      <family val="2"/>
    </font>
    <font>
      <sz val="11"/>
      <color rgb="FFFF0000"/>
      <name val="Arial"/>
      <family val="2"/>
    </font>
    <font>
      <sz val="10"/>
      <color theme="0" tint="-0.34998626667073579"/>
      <name val="Arial"/>
      <family val="2"/>
    </font>
    <font>
      <b/>
      <sz val="8"/>
      <color theme="0" tint="-0.34998626667073579"/>
      <name val="Arial"/>
      <family val="2"/>
    </font>
    <font>
      <sz val="11"/>
      <color theme="0" tint="-0.34998626667073579"/>
      <name val="Arial"/>
      <family val="2"/>
    </font>
    <font>
      <b/>
      <sz val="11"/>
      <name val="Arial"/>
      <family val="2"/>
    </font>
    <font>
      <i/>
      <sz val="11"/>
      <name val="Arial"/>
      <family val="2"/>
    </font>
    <font>
      <i/>
      <sz val="11"/>
      <color theme="1"/>
      <name val="Arial"/>
      <family val="2"/>
    </font>
    <font>
      <b/>
      <i/>
      <sz val="11"/>
      <color theme="1"/>
      <name val="Arial"/>
      <family val="2"/>
    </font>
    <font>
      <b/>
      <sz val="11"/>
      <color indexed="8"/>
      <name val="Arial"/>
      <family val="2"/>
    </font>
    <font>
      <sz val="8"/>
      <name val="Calibri"/>
      <family val="3"/>
      <charset val="129"/>
      <scheme val="minor"/>
    </font>
    <font>
      <sz val="10"/>
      <color indexed="8"/>
      <name val="Arial"/>
      <family val="2"/>
    </font>
    <font>
      <b/>
      <sz val="11"/>
      <color rgb="FFFF0000"/>
      <name val="Arial"/>
      <family val="2"/>
    </font>
    <font>
      <i/>
      <sz val="11"/>
      <color rgb="FFFF0000"/>
      <name val="Arial"/>
      <family val="2"/>
    </font>
    <font>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indexed="64"/>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dashed">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style="dashed">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rgb="FF000000"/>
      </right>
      <top/>
      <bottom style="thin">
        <color rgb="FF000000"/>
      </bottom>
      <diagonal/>
    </border>
    <border>
      <left/>
      <right style="medium">
        <color rgb="FF000000"/>
      </right>
      <top style="medium">
        <color rgb="FF000000"/>
      </top>
      <bottom/>
      <diagonal/>
    </border>
    <border>
      <left style="thin">
        <color rgb="FF000000"/>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style="medium">
        <color indexed="64"/>
      </bottom>
      <diagonal/>
    </border>
    <border>
      <left style="medium">
        <color rgb="FF000000"/>
      </left>
      <right style="thin">
        <color indexed="64"/>
      </right>
      <top/>
      <bottom style="thin">
        <color indexed="64"/>
      </bottom>
      <diagonal/>
    </border>
    <border>
      <left/>
      <right style="medium">
        <color rgb="FF000000"/>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4">
    <xf numFmtId="0" fontId="0" fillId="0" borderId="0"/>
    <xf numFmtId="164" fontId="1" fillId="0" borderId="0" applyFont="0" applyFill="0" applyBorder="0" applyAlignment="0" applyProtection="0"/>
    <xf numFmtId="41" fontId="2" fillId="0" borderId="0" applyFont="0" applyFill="0" applyBorder="0" applyAlignment="0" applyProtection="0">
      <alignment vertical="center"/>
    </xf>
    <xf numFmtId="165" fontId="1" fillId="0" borderId="0" applyFont="0" applyFill="0" applyBorder="0" applyAlignment="0" applyProtection="0"/>
    <xf numFmtId="0" fontId="2" fillId="0" borderId="0">
      <alignment vertical="center"/>
    </xf>
    <xf numFmtId="41" fontId="2" fillId="0" borderId="0" applyFont="0" applyFill="0" applyBorder="0" applyAlignment="0" applyProtection="0">
      <alignment vertical="center"/>
    </xf>
    <xf numFmtId="0" fontId="4" fillId="0" borderId="0">
      <alignment vertical="center"/>
    </xf>
    <xf numFmtId="41" fontId="4" fillId="0" borderId="0" applyFont="0" applyFill="0" applyBorder="0" applyAlignment="0" applyProtection="0">
      <alignment vertical="center"/>
    </xf>
    <xf numFmtId="0" fontId="1" fillId="0" borderId="0"/>
    <xf numFmtId="0" fontId="2" fillId="0" borderId="0">
      <alignment vertical="center"/>
    </xf>
    <xf numFmtId="0" fontId="3" fillId="0" borderId="0">
      <alignment vertical="center"/>
    </xf>
    <xf numFmtId="41" fontId="3" fillId="0" borderId="0" applyFont="0" applyFill="0" applyBorder="0" applyAlignment="0" applyProtection="0">
      <alignment vertical="center"/>
    </xf>
    <xf numFmtId="0" fontId="2" fillId="0" borderId="0">
      <alignment vertical="center"/>
    </xf>
    <xf numFmtId="41" fontId="2" fillId="0" borderId="0" applyFont="0" applyFill="0" applyBorder="0" applyAlignment="0" applyProtection="0">
      <alignment vertical="center"/>
    </xf>
  </cellStyleXfs>
  <cellXfs count="438">
    <xf numFmtId="0" fontId="0" fillId="0" borderId="0" xfId="0"/>
    <xf numFmtId="0" fontId="5"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center" vertical="center"/>
    </xf>
    <xf numFmtId="0" fontId="5" fillId="0" borderId="0" xfId="0" applyFont="1"/>
    <xf numFmtId="0" fontId="10" fillId="0" borderId="0" xfId="0" applyFont="1" applyAlignment="1">
      <alignment horizontal="center" vertical="top" wrapText="1"/>
    </xf>
    <xf numFmtId="0" fontId="11"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54" xfId="0" applyFont="1" applyBorder="1" applyAlignment="1">
      <alignment vertical="center" wrapText="1"/>
    </xf>
    <xf numFmtId="0" fontId="7" fillId="0" borderId="20" xfId="0" applyFont="1" applyBorder="1" applyAlignment="1">
      <alignment horizontal="center" vertical="center" wrapText="1"/>
    </xf>
    <xf numFmtId="0" fontId="8"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3" xfId="0" applyFont="1" applyBorder="1" applyAlignment="1">
      <alignment horizontal="left" vertical="top"/>
    </xf>
    <xf numFmtId="0" fontId="13" fillId="0" borderId="0" xfId="0" applyFont="1" applyAlignment="1">
      <alignment horizontal="center" vertical="top" wrapText="1"/>
    </xf>
    <xf numFmtId="0" fontId="16" fillId="0" borderId="0" xfId="0" applyFont="1" applyAlignment="1">
      <alignment horizontal="center" vertical="center" wrapText="1"/>
    </xf>
    <xf numFmtId="0" fontId="5" fillId="0" borderId="9" xfId="0" applyFont="1" applyBorder="1"/>
    <xf numFmtId="0" fontId="5" fillId="0" borderId="3" xfId="0" applyFont="1" applyBorder="1"/>
    <xf numFmtId="0" fontId="5" fillId="0" borderId="4" xfId="0" applyFont="1" applyBorder="1"/>
    <xf numFmtId="0" fontId="6" fillId="4" borderId="42" xfId="0" applyFont="1" applyFill="1" applyBorder="1" applyAlignment="1">
      <alignment horizontal="center" vertical="center" wrapText="1"/>
    </xf>
    <xf numFmtId="0" fontId="7" fillId="7" borderId="9" xfId="0" applyFont="1" applyFill="1" applyBorder="1" applyAlignment="1">
      <alignment horizontal="center" vertical="center" textRotation="90" wrapText="1"/>
    </xf>
    <xf numFmtId="3" fontId="17" fillId="0" borderId="6" xfId="4" applyNumberFormat="1" applyFont="1" applyBorder="1" applyAlignment="1">
      <alignment horizontal="center" vertical="center"/>
    </xf>
    <xf numFmtId="0" fontId="18" fillId="0" borderId="7" xfId="0" applyFont="1" applyBorder="1" applyAlignment="1">
      <alignment horizontal="center" vertical="center" wrapText="1"/>
    </xf>
    <xf numFmtId="0" fontId="6"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18" fillId="0" borderId="47" xfId="0" applyFont="1" applyBorder="1" applyAlignment="1">
      <alignment horizontal="center" vertical="center" wrapText="1"/>
    </xf>
    <xf numFmtId="0" fontId="5" fillId="0" borderId="7" xfId="0" applyFont="1" applyBorder="1" applyAlignment="1">
      <alignment horizontal="center" vertical="center"/>
    </xf>
    <xf numFmtId="3" fontId="17" fillId="0" borderId="7" xfId="0" applyNumberFormat="1" applyFont="1" applyBorder="1" applyAlignment="1">
      <alignment horizontal="center" vertical="center"/>
    </xf>
    <xf numFmtId="0" fontId="18" fillId="6" borderId="9" xfId="0" applyFont="1" applyFill="1" applyBorder="1" applyAlignment="1">
      <alignment horizontal="center" vertical="center" wrapText="1"/>
    </xf>
    <xf numFmtId="168" fontId="5" fillId="0" borderId="6" xfId="3" applyNumberFormat="1" applyFont="1" applyFill="1" applyBorder="1" applyAlignment="1">
      <alignment horizontal="center" vertical="center"/>
    </xf>
    <xf numFmtId="168" fontId="18" fillId="0" borderId="7" xfId="3" applyNumberFormat="1" applyFont="1" applyFill="1" applyBorder="1" applyAlignment="1">
      <alignment horizontal="center" vertical="center" wrapText="1"/>
    </xf>
    <xf numFmtId="168" fontId="6" fillId="0" borderId="7" xfId="3" applyNumberFormat="1" applyFont="1" applyFill="1" applyBorder="1" applyAlignment="1">
      <alignment horizontal="center" vertical="center" wrapText="1"/>
    </xf>
    <xf numFmtId="168" fontId="19" fillId="0" borderId="7" xfId="3" applyNumberFormat="1" applyFont="1" applyFill="1" applyBorder="1" applyAlignment="1">
      <alignment horizontal="center" vertical="center" wrapText="1"/>
    </xf>
    <xf numFmtId="168" fontId="18" fillId="0" borderId="47" xfId="3" applyNumberFormat="1" applyFont="1" applyFill="1" applyBorder="1" applyAlignment="1">
      <alignment horizontal="center" vertical="center" wrapText="1"/>
    </xf>
    <xf numFmtId="168" fontId="5" fillId="0" borderId="7" xfId="3" applyNumberFormat="1" applyFont="1" applyFill="1" applyBorder="1" applyAlignment="1">
      <alignment horizontal="center" vertical="center"/>
    </xf>
    <xf numFmtId="168" fontId="17" fillId="0" borderId="7" xfId="3" applyNumberFormat="1" applyFont="1" applyFill="1" applyBorder="1" applyAlignment="1">
      <alignment horizontal="center" vertical="center"/>
    </xf>
    <xf numFmtId="168" fontId="7" fillId="2" borderId="9" xfId="3" applyNumberFormat="1" applyFont="1" applyFill="1" applyBorder="1" applyAlignment="1">
      <alignment horizontal="center" vertical="center" textRotation="90" wrapText="1"/>
    </xf>
    <xf numFmtId="168" fontId="18" fillId="0" borderId="6" xfId="3" applyNumberFormat="1" applyFont="1" applyFill="1" applyBorder="1" applyAlignment="1">
      <alignment horizontal="center" vertical="center" wrapText="1"/>
    </xf>
    <xf numFmtId="168" fontId="5" fillId="5" borderId="1" xfId="3" applyNumberFormat="1" applyFont="1" applyFill="1" applyBorder="1" applyAlignment="1">
      <alignment horizontal="center" vertical="center"/>
    </xf>
    <xf numFmtId="168" fontId="5" fillId="0" borderId="47" xfId="3" applyNumberFormat="1" applyFont="1" applyFill="1" applyBorder="1" applyAlignment="1">
      <alignment horizontal="center" vertical="center"/>
    </xf>
    <xf numFmtId="168" fontId="5" fillId="0" borderId="7" xfId="3" applyNumberFormat="1" applyFont="1" applyFill="1" applyBorder="1"/>
    <xf numFmtId="0" fontId="5" fillId="0" borderId="8" xfId="0" applyFont="1" applyBorder="1"/>
    <xf numFmtId="0" fontId="18" fillId="0" borderId="11" xfId="0" applyFont="1" applyBorder="1" applyAlignment="1">
      <alignment horizontal="center" vertical="center" wrapText="1"/>
    </xf>
    <xf numFmtId="0" fontId="18" fillId="0" borderId="0" xfId="0" applyFont="1" applyAlignment="1">
      <alignment horizontal="center" vertical="center" wrapText="1"/>
    </xf>
    <xf numFmtId="0" fontId="6" fillId="0" borderId="0" xfId="0" applyFont="1" applyAlignment="1">
      <alignment horizontal="center" vertical="center" wrapText="1"/>
    </xf>
    <xf numFmtId="0" fontId="19" fillId="0" borderId="0" xfId="0" applyFont="1" applyAlignment="1">
      <alignment horizontal="center" vertical="center" wrapText="1"/>
    </xf>
    <xf numFmtId="0" fontId="18" fillId="0" borderId="44" xfId="0" applyFont="1" applyBorder="1" applyAlignment="1">
      <alignment horizontal="center" vertical="center" wrapText="1"/>
    </xf>
    <xf numFmtId="0" fontId="7" fillId="6" borderId="9" xfId="0" applyFont="1" applyFill="1" applyBorder="1" applyAlignment="1">
      <alignment horizontal="center" vertical="center" textRotation="90" wrapText="1"/>
    </xf>
    <xf numFmtId="168" fontId="5" fillId="0" borderId="11" xfId="3" applyNumberFormat="1" applyFont="1" applyFill="1" applyBorder="1" applyAlignment="1">
      <alignment horizontal="center" vertical="center"/>
    </xf>
    <xf numFmtId="168" fontId="18" fillId="0" borderId="0" xfId="3" applyNumberFormat="1" applyFont="1" applyFill="1" applyBorder="1" applyAlignment="1">
      <alignment horizontal="center" vertical="center" wrapText="1"/>
    </xf>
    <xf numFmtId="168" fontId="6" fillId="0" borderId="0" xfId="3" applyNumberFormat="1" applyFont="1" applyFill="1" applyBorder="1" applyAlignment="1">
      <alignment horizontal="center" vertical="center" wrapText="1"/>
    </xf>
    <xf numFmtId="168" fontId="19" fillId="0" borderId="0" xfId="3" applyNumberFormat="1" applyFont="1" applyFill="1" applyBorder="1" applyAlignment="1">
      <alignment horizontal="center" vertical="center" wrapText="1"/>
    </xf>
    <xf numFmtId="168" fontId="18" fillId="0" borderId="44" xfId="3" applyNumberFormat="1" applyFont="1" applyFill="1" applyBorder="1" applyAlignment="1">
      <alignment horizontal="center" vertical="center" wrapText="1"/>
    </xf>
    <xf numFmtId="168" fontId="5" fillId="0" borderId="0" xfId="3" applyNumberFormat="1" applyFont="1" applyFill="1" applyBorder="1" applyAlignment="1">
      <alignment horizontal="center" vertical="center"/>
    </xf>
    <xf numFmtId="168" fontId="18" fillId="0" borderId="11" xfId="3" applyNumberFormat="1" applyFont="1" applyFill="1" applyBorder="1" applyAlignment="1">
      <alignment horizontal="center" vertical="center" wrapText="1"/>
    </xf>
    <xf numFmtId="168" fontId="7" fillId="5" borderId="9" xfId="3" applyNumberFormat="1" applyFont="1" applyFill="1" applyBorder="1" applyAlignment="1">
      <alignment horizontal="center" vertical="center" textRotation="90" wrapText="1"/>
    </xf>
    <xf numFmtId="168" fontId="5" fillId="0" borderId="44" xfId="3" applyNumberFormat="1" applyFont="1" applyFill="1" applyBorder="1" applyAlignment="1">
      <alignment horizontal="center" vertical="center"/>
    </xf>
    <xf numFmtId="168" fontId="5" fillId="0" borderId="0" xfId="3" applyNumberFormat="1" applyFont="1" applyFill="1" applyBorder="1"/>
    <xf numFmtId="0" fontId="5" fillId="0" borderId="5" xfId="0" applyFont="1" applyBorder="1"/>
    <xf numFmtId="0" fontId="16" fillId="0" borderId="10" xfId="0" applyFont="1" applyBorder="1" applyAlignment="1">
      <alignment horizontal="center" vertical="center" wrapText="1"/>
    </xf>
    <xf numFmtId="0" fontId="7" fillId="7" borderId="33" xfId="0" applyFont="1" applyFill="1" applyBorder="1" applyAlignment="1">
      <alignment horizontal="center" vertical="center" textRotation="90" wrapText="1"/>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59" xfId="0" applyFont="1" applyBorder="1" applyAlignment="1">
      <alignment horizontal="center" vertical="center"/>
    </xf>
    <xf numFmtId="0" fontId="7" fillId="6" borderId="33" xfId="0" applyFont="1" applyFill="1" applyBorder="1" applyAlignment="1">
      <alignment horizontal="center" vertical="center" textRotation="90" wrapText="1"/>
    </xf>
    <xf numFmtId="168" fontId="5" fillId="0" borderId="32" xfId="3" applyNumberFormat="1" applyFont="1" applyFill="1" applyBorder="1" applyAlignment="1">
      <alignment horizontal="center" vertical="center"/>
    </xf>
    <xf numFmtId="168" fontId="5" fillId="0" borderId="10" xfId="3" applyNumberFormat="1" applyFont="1" applyFill="1" applyBorder="1" applyAlignment="1">
      <alignment horizontal="center" vertical="center"/>
    </xf>
    <xf numFmtId="168" fontId="5" fillId="0" borderId="59" xfId="3" applyNumberFormat="1" applyFont="1" applyFill="1" applyBorder="1" applyAlignment="1">
      <alignment horizontal="center" vertical="center"/>
    </xf>
    <xf numFmtId="168" fontId="7" fillId="2" borderId="33" xfId="3" applyNumberFormat="1" applyFont="1" applyFill="1" applyBorder="1" applyAlignment="1">
      <alignment horizontal="center" vertical="center" textRotation="90" wrapText="1"/>
    </xf>
    <xf numFmtId="168" fontId="7" fillId="5" borderId="33" xfId="3" applyNumberFormat="1" applyFont="1" applyFill="1" applyBorder="1" applyAlignment="1">
      <alignment horizontal="center" vertical="center" textRotation="90" wrapText="1"/>
    </xf>
    <xf numFmtId="168" fontId="5" fillId="0" borderId="10" xfId="3" applyNumberFormat="1" applyFont="1" applyFill="1" applyBorder="1"/>
    <xf numFmtId="0" fontId="5" fillId="0" borderId="35" xfId="0" applyFont="1" applyBorder="1"/>
    <xf numFmtId="0" fontId="16" fillId="0" borderId="46" xfId="0" applyFont="1" applyBorder="1" applyAlignment="1">
      <alignment horizontal="center" vertical="top" wrapText="1"/>
    </xf>
    <xf numFmtId="0" fontId="6" fillId="4" borderId="45" xfId="0" applyFont="1" applyFill="1" applyBorder="1" applyAlignment="1">
      <alignment horizontal="center" vertical="center" wrapText="1"/>
    </xf>
    <xf numFmtId="3" fontId="17" fillId="0" borderId="0" xfId="0" applyNumberFormat="1" applyFont="1" applyAlignment="1">
      <alignment horizontal="center" vertical="center"/>
    </xf>
    <xf numFmtId="0" fontId="16" fillId="6" borderId="46" xfId="0" applyFont="1" applyFill="1" applyBorder="1" applyAlignment="1">
      <alignment horizontal="center" vertical="center" wrapText="1"/>
    </xf>
    <xf numFmtId="168" fontId="17" fillId="0" borderId="0" xfId="3" applyNumberFormat="1" applyFont="1" applyFill="1" applyBorder="1" applyAlignment="1">
      <alignment horizontal="center" vertical="center"/>
    </xf>
    <xf numFmtId="168" fontId="5" fillId="5" borderId="9" xfId="3" applyNumberFormat="1" applyFont="1" applyFill="1" applyBorder="1" applyAlignment="1">
      <alignment horizontal="center" vertical="center"/>
    </xf>
    <xf numFmtId="168" fontId="20" fillId="0" borderId="0" xfId="3" applyNumberFormat="1" applyFont="1" applyFill="1" applyBorder="1" applyAlignment="1">
      <alignment horizontal="center" vertical="center"/>
    </xf>
    <xf numFmtId="0" fontId="16" fillId="0" borderId="51" xfId="0" applyFont="1" applyBorder="1" applyAlignment="1">
      <alignment horizontal="center" vertical="top" wrapText="1"/>
    </xf>
    <xf numFmtId="0" fontId="1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59" xfId="0" applyFont="1" applyBorder="1" applyAlignment="1">
      <alignment horizontal="center" vertical="center" wrapText="1"/>
    </xf>
    <xf numFmtId="168" fontId="18" fillId="0" borderId="10" xfId="3" applyNumberFormat="1" applyFont="1" applyFill="1" applyBorder="1" applyAlignment="1">
      <alignment horizontal="center" vertical="center" wrapText="1"/>
    </xf>
    <xf numFmtId="168" fontId="6" fillId="0" borderId="10" xfId="3" applyNumberFormat="1" applyFont="1" applyFill="1" applyBorder="1" applyAlignment="1">
      <alignment horizontal="center" vertical="center" wrapText="1"/>
    </xf>
    <xf numFmtId="168" fontId="19" fillId="0" borderId="10" xfId="3" applyNumberFormat="1" applyFont="1" applyFill="1" applyBorder="1" applyAlignment="1">
      <alignment horizontal="center" vertical="center" wrapText="1"/>
    </xf>
    <xf numFmtId="168" fontId="18" fillId="0" borderId="59" xfId="3" applyNumberFormat="1" applyFont="1" applyFill="1" applyBorder="1" applyAlignment="1">
      <alignment horizontal="center" vertical="center" wrapText="1"/>
    </xf>
    <xf numFmtId="168" fontId="18" fillId="0" borderId="32" xfId="3" applyNumberFormat="1" applyFont="1" applyFill="1" applyBorder="1" applyAlignment="1">
      <alignment horizontal="center" vertical="center" wrapText="1"/>
    </xf>
    <xf numFmtId="168" fontId="5" fillId="5" borderId="33" xfId="3" applyNumberFormat="1" applyFont="1" applyFill="1" applyBorder="1" applyAlignment="1">
      <alignment horizontal="center" vertical="center"/>
    </xf>
    <xf numFmtId="0" fontId="6" fillId="4" borderId="43" xfId="0" applyFont="1" applyFill="1" applyBorder="1" applyAlignment="1">
      <alignment horizontal="center" vertical="center" wrapText="1"/>
    </xf>
    <xf numFmtId="3" fontId="17" fillId="0" borderId="11" xfId="12" applyNumberFormat="1" applyFont="1" applyBorder="1" applyAlignment="1">
      <alignment horizontal="center" vertical="center"/>
    </xf>
    <xf numFmtId="0" fontId="5" fillId="0" borderId="44" xfId="0" applyFont="1" applyBorder="1" applyAlignment="1">
      <alignment horizontal="center" vertical="center"/>
    </xf>
    <xf numFmtId="3" fontId="5" fillId="0" borderId="0" xfId="0" applyNumberFormat="1" applyFont="1" applyAlignment="1">
      <alignment horizontal="center" vertical="center"/>
    </xf>
    <xf numFmtId="0" fontId="16" fillId="0" borderId="10" xfId="0" applyFont="1" applyBorder="1" applyAlignment="1">
      <alignment horizontal="center" vertical="top" wrapText="1"/>
    </xf>
    <xf numFmtId="0" fontId="6" fillId="4" borderId="53" xfId="0" applyFont="1" applyFill="1" applyBorder="1" applyAlignment="1">
      <alignment horizontal="center" vertical="center" wrapText="1"/>
    </xf>
    <xf numFmtId="3" fontId="17" fillId="0" borderId="10" xfId="0" applyNumberFormat="1" applyFont="1" applyBorder="1" applyAlignment="1">
      <alignment horizontal="center" vertical="center"/>
    </xf>
    <xf numFmtId="168" fontId="17" fillId="0" borderId="10" xfId="3" applyNumberFormat="1" applyFont="1" applyFill="1" applyBorder="1" applyAlignment="1">
      <alignment horizontal="center" vertical="center"/>
    </xf>
    <xf numFmtId="0" fontId="5" fillId="0" borderId="10" xfId="3" applyNumberFormat="1" applyFont="1" applyFill="1" applyBorder="1" applyAlignment="1">
      <alignment wrapText="1"/>
    </xf>
    <xf numFmtId="0" fontId="21" fillId="0" borderId="10" xfId="0" applyFont="1" applyBorder="1" applyAlignment="1">
      <alignment horizontal="center" vertical="top" wrapText="1"/>
    </xf>
    <xf numFmtId="0" fontId="22" fillId="7" borderId="33" xfId="0" applyFont="1" applyFill="1" applyBorder="1" applyAlignment="1">
      <alignment horizontal="center" vertical="center" textRotation="90" wrapText="1"/>
    </xf>
    <xf numFmtId="0" fontId="23" fillId="0" borderId="32" xfId="0" applyFont="1" applyBorder="1" applyAlignment="1">
      <alignment horizontal="center" vertical="center"/>
    </xf>
    <xf numFmtId="0" fontId="23" fillId="0" borderId="10" xfId="0" applyFont="1" applyBorder="1" applyAlignment="1">
      <alignment horizontal="center" vertical="center"/>
    </xf>
    <xf numFmtId="0" fontId="23" fillId="0" borderId="59" xfId="0" applyFont="1" applyBorder="1" applyAlignment="1">
      <alignment horizontal="center" vertical="center"/>
    </xf>
    <xf numFmtId="0" fontId="22" fillId="6" borderId="33" xfId="0" applyFont="1" applyFill="1" applyBorder="1" applyAlignment="1">
      <alignment horizontal="center" vertical="center" textRotation="90" wrapText="1"/>
    </xf>
    <xf numFmtId="168" fontId="23" fillId="0" borderId="10" xfId="3" applyNumberFormat="1" applyFont="1" applyFill="1" applyBorder="1" applyAlignment="1">
      <alignment horizontal="center" vertical="center"/>
    </xf>
    <xf numFmtId="168" fontId="23" fillId="0" borderId="59" xfId="3" applyNumberFormat="1" applyFont="1" applyFill="1" applyBorder="1" applyAlignment="1">
      <alignment horizontal="center" vertical="center"/>
    </xf>
    <xf numFmtId="168" fontId="22" fillId="2" borderId="33" xfId="3" applyNumberFormat="1" applyFont="1" applyFill="1" applyBorder="1" applyAlignment="1">
      <alignment horizontal="center" vertical="center" textRotation="90" wrapText="1"/>
    </xf>
    <xf numFmtId="168" fontId="23" fillId="0" borderId="32" xfId="3" applyNumberFormat="1" applyFont="1" applyFill="1" applyBorder="1" applyAlignment="1">
      <alignment horizontal="center" vertical="center"/>
    </xf>
    <xf numFmtId="0" fontId="23" fillId="7" borderId="33" xfId="0" applyFont="1" applyFill="1" applyBorder="1"/>
    <xf numFmtId="0" fontId="23" fillId="6" borderId="33" xfId="0" applyFont="1" applyFill="1" applyBorder="1" applyAlignment="1">
      <alignment horizontal="center" vertical="center"/>
    </xf>
    <xf numFmtId="168" fontId="23" fillId="2" borderId="33" xfId="3" applyNumberFormat="1" applyFont="1" applyFill="1" applyBorder="1" applyAlignment="1">
      <alignment horizontal="center" vertical="center"/>
    </xf>
    <xf numFmtId="0" fontId="16" fillId="0" borderId="10" xfId="0" applyFont="1" applyBorder="1" applyAlignment="1">
      <alignment horizontal="left" vertical="top" wrapText="1"/>
    </xf>
    <xf numFmtId="0" fontId="21" fillId="0" borderId="10" xfId="0" applyFont="1" applyBorder="1" applyAlignment="1">
      <alignment horizontal="left" vertical="top"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9" fillId="0" borderId="59" xfId="0" applyFont="1" applyBorder="1" applyAlignment="1">
      <alignment horizontal="center" vertical="center" wrapText="1"/>
    </xf>
    <xf numFmtId="0" fontId="8" fillId="0" borderId="10" xfId="0" applyFont="1" applyBorder="1" applyAlignment="1">
      <alignment horizontal="center" vertical="center"/>
    </xf>
    <xf numFmtId="168" fontId="8" fillId="0" borderId="32" xfId="3" applyNumberFormat="1" applyFont="1" applyFill="1" applyBorder="1" applyAlignment="1">
      <alignment horizontal="center" vertical="center"/>
    </xf>
    <xf numFmtId="168" fontId="19" fillId="0" borderId="59" xfId="3" applyNumberFormat="1" applyFont="1" applyFill="1" applyBorder="1" applyAlignment="1">
      <alignment horizontal="center" vertical="center" wrapText="1"/>
    </xf>
    <xf numFmtId="168" fontId="8" fillId="0" borderId="10" xfId="3" applyNumberFormat="1" applyFont="1" applyFill="1" applyBorder="1" applyAlignment="1">
      <alignment horizontal="center" vertical="center"/>
    </xf>
    <xf numFmtId="168" fontId="19" fillId="0" borderId="32" xfId="3" applyNumberFormat="1" applyFont="1" applyFill="1" applyBorder="1" applyAlignment="1">
      <alignment horizontal="center" vertical="center" wrapText="1"/>
    </xf>
    <xf numFmtId="168" fontId="8" fillId="0" borderId="59" xfId="3" applyNumberFormat="1" applyFont="1" applyFill="1" applyBorder="1" applyAlignment="1">
      <alignment horizontal="center" vertical="center"/>
    </xf>
    <xf numFmtId="168" fontId="8" fillId="0" borderId="10" xfId="3" applyNumberFormat="1" applyFont="1" applyFill="1" applyBorder="1"/>
    <xf numFmtId="0" fontId="8" fillId="0" borderId="35" xfId="0" applyFont="1" applyBorder="1"/>
    <xf numFmtId="0" fontId="8" fillId="0" borderId="0" xfId="0" applyFont="1"/>
    <xf numFmtId="0" fontId="14" fillId="0" borderId="10" xfId="0" applyFont="1" applyBorder="1" applyAlignment="1">
      <alignment horizontal="left" vertical="top"/>
    </xf>
    <xf numFmtId="0" fontId="16" fillId="0" borderId="10" xfId="0" applyFont="1" applyBorder="1" applyAlignment="1">
      <alignment horizontal="center" vertical="center"/>
    </xf>
    <xf numFmtId="0" fontId="14" fillId="0" borderId="33" xfId="0" applyFont="1" applyBorder="1" applyAlignment="1">
      <alignment horizontal="left" vertical="top"/>
    </xf>
    <xf numFmtId="0" fontId="19" fillId="0" borderId="32" xfId="0" applyFont="1" applyBorder="1" applyAlignment="1">
      <alignment horizontal="center" vertical="center"/>
    </xf>
    <xf numFmtId="0" fontId="19" fillId="0" borderId="10" xfId="0" applyFont="1" applyBorder="1" applyAlignment="1">
      <alignment horizontal="center" vertical="center"/>
    </xf>
    <xf numFmtId="0" fontId="19" fillId="0" borderId="59" xfId="0" applyFont="1" applyBorder="1" applyAlignment="1">
      <alignment horizontal="center" vertical="center"/>
    </xf>
    <xf numFmtId="0" fontId="14" fillId="0" borderId="33" xfId="0" applyFont="1" applyBorder="1" applyAlignment="1">
      <alignment horizontal="center" vertical="center"/>
    </xf>
    <xf numFmtId="168" fontId="19" fillId="0" borderId="10" xfId="3" applyNumberFormat="1" applyFont="1" applyFill="1" applyBorder="1" applyAlignment="1">
      <alignment horizontal="center" vertical="center"/>
    </xf>
    <xf numFmtId="168" fontId="19" fillId="0" borderId="59" xfId="3" applyNumberFormat="1" applyFont="1" applyFill="1" applyBorder="1" applyAlignment="1">
      <alignment horizontal="center" vertical="center"/>
    </xf>
    <xf numFmtId="168" fontId="14" fillId="0" borderId="33" xfId="3" applyNumberFormat="1" applyFont="1" applyFill="1" applyBorder="1" applyAlignment="1">
      <alignment horizontal="center" vertical="center"/>
    </xf>
    <xf numFmtId="168" fontId="19" fillId="0" borderId="32" xfId="3" applyNumberFormat="1" applyFont="1" applyFill="1" applyBorder="1" applyAlignment="1">
      <alignment horizontal="center" vertical="center"/>
    </xf>
    <xf numFmtId="168" fontId="19" fillId="0" borderId="10" xfId="3" applyNumberFormat="1" applyFont="1" applyFill="1" applyBorder="1" applyAlignment="1">
      <alignment horizontal="left" vertical="top"/>
    </xf>
    <xf numFmtId="168" fontId="5" fillId="0" borderId="10" xfId="3" applyNumberFormat="1" applyFont="1" applyFill="1" applyBorder="1" applyAlignment="1">
      <alignment horizontal="left" vertical="top"/>
    </xf>
    <xf numFmtId="0" fontId="5" fillId="0" borderId="35" xfId="0" applyFont="1" applyBorder="1" applyAlignment="1">
      <alignment horizontal="left" vertical="top"/>
    </xf>
    <xf numFmtId="0" fontId="5" fillId="0" borderId="0" xfId="0" applyFont="1" applyAlignment="1">
      <alignment horizontal="left" vertical="top"/>
    </xf>
    <xf numFmtId="0" fontId="6" fillId="0" borderId="46" xfId="0" applyFont="1" applyBorder="1" applyAlignment="1">
      <alignment vertical="top" wrapText="1"/>
    </xf>
    <xf numFmtId="0" fontId="5" fillId="7" borderId="9" xfId="0" applyFont="1" applyFill="1" applyBorder="1"/>
    <xf numFmtId="41" fontId="17" fillId="0" borderId="6" xfId="13" applyFont="1" applyFill="1" applyBorder="1" applyAlignment="1">
      <alignment horizontal="center" vertical="center"/>
    </xf>
    <xf numFmtId="0" fontId="5" fillId="0" borderId="47" xfId="0" applyFont="1" applyBorder="1" applyAlignment="1">
      <alignment horizontal="center" vertical="center"/>
    </xf>
    <xf numFmtId="164" fontId="5" fillId="0" borderId="7" xfId="1" applyFont="1" applyFill="1" applyBorder="1" applyAlignment="1">
      <alignment horizontal="center" vertical="center"/>
    </xf>
    <xf numFmtId="0" fontId="5" fillId="6" borderId="9" xfId="0" applyFont="1" applyFill="1" applyBorder="1" applyAlignment="1">
      <alignment horizontal="center" vertical="center"/>
    </xf>
    <xf numFmtId="168" fontId="5" fillId="2" borderId="9" xfId="3" applyNumberFormat="1" applyFont="1" applyFill="1" applyBorder="1" applyAlignment="1">
      <alignment horizontal="center" vertical="center"/>
    </xf>
    <xf numFmtId="41" fontId="17" fillId="0" borderId="11" xfId="13" applyFont="1" applyFill="1" applyBorder="1" applyAlignment="1">
      <alignment horizontal="center" vertical="center"/>
    </xf>
    <xf numFmtId="164" fontId="5" fillId="0" borderId="0" xfId="1" applyFont="1" applyFill="1" applyBorder="1" applyAlignment="1">
      <alignment horizontal="center" vertical="center"/>
    </xf>
    <xf numFmtId="0" fontId="6" fillId="0" borderId="34" xfId="0" applyFont="1" applyBorder="1" applyAlignment="1">
      <alignment vertical="top" wrapText="1"/>
    </xf>
    <xf numFmtId="0" fontId="6" fillId="4" borderId="10" xfId="0" applyFont="1" applyFill="1" applyBorder="1" applyAlignment="1">
      <alignment horizontal="center" vertical="center" wrapText="1"/>
    </xf>
    <xf numFmtId="0" fontId="5" fillId="7" borderId="33" xfId="0" applyFont="1" applyFill="1" applyBorder="1"/>
    <xf numFmtId="3" fontId="17" fillId="0" borderId="32" xfId="12" applyNumberFormat="1" applyFont="1" applyBorder="1" applyAlignment="1">
      <alignment horizontal="center" vertical="center"/>
    </xf>
    <xf numFmtId="3" fontId="5" fillId="0" borderId="10" xfId="0" applyNumberFormat="1" applyFont="1" applyBorder="1" applyAlignment="1">
      <alignment horizontal="center" vertical="center"/>
    </xf>
    <xf numFmtId="0" fontId="5" fillId="6" borderId="33" xfId="0" applyFont="1" applyFill="1" applyBorder="1" applyAlignment="1">
      <alignment horizontal="center" vertical="center"/>
    </xf>
    <xf numFmtId="168" fontId="5" fillId="2" borderId="33" xfId="3" applyNumberFormat="1" applyFont="1" applyFill="1" applyBorder="1" applyAlignment="1">
      <alignment horizontal="center" vertical="center"/>
    </xf>
    <xf numFmtId="0" fontId="8" fillId="4" borderId="33" xfId="0" applyFont="1" applyFill="1" applyBorder="1" applyAlignment="1">
      <alignment horizontal="center" vertical="center" wrapText="1"/>
    </xf>
    <xf numFmtId="0" fontId="5" fillId="0" borderId="11" xfId="0" applyFont="1" applyBorder="1" applyAlignment="1">
      <alignment horizontal="center" vertical="center"/>
    </xf>
    <xf numFmtId="0" fontId="8" fillId="4"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0" borderId="10" xfId="0" applyFont="1" applyBorder="1" applyAlignment="1">
      <alignment vertical="top" wrapText="1"/>
    </xf>
    <xf numFmtId="0" fontId="6" fillId="0" borderId="10" xfId="0" applyFont="1" applyBorder="1" applyAlignment="1">
      <alignment horizontal="center" vertical="center"/>
    </xf>
    <xf numFmtId="3" fontId="19" fillId="0" borderId="32"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vertical="top"/>
    </xf>
    <xf numFmtId="0" fontId="14" fillId="0" borderId="33" xfId="0" applyFont="1" applyBorder="1"/>
    <xf numFmtId="168" fontId="19" fillId="0" borderId="10" xfId="3" applyNumberFormat="1" applyFont="1" applyFill="1" applyBorder="1"/>
    <xf numFmtId="0" fontId="6" fillId="0" borderId="45" xfId="0" applyFont="1" applyBorder="1" applyAlignment="1">
      <alignment horizontal="center" vertical="center" wrapText="1"/>
    </xf>
    <xf numFmtId="164" fontId="5" fillId="0" borderId="10" xfId="1" applyFont="1" applyFill="1" applyBorder="1" applyAlignment="1">
      <alignment horizontal="center" vertical="center"/>
    </xf>
    <xf numFmtId="0" fontId="8" fillId="0" borderId="21" xfId="0" applyFont="1" applyBorder="1" applyAlignment="1">
      <alignment horizontal="center" vertical="center"/>
    </xf>
    <xf numFmtId="164" fontId="8" fillId="0" borderId="10" xfId="1" applyFont="1" applyFill="1" applyBorder="1" applyAlignment="1">
      <alignment horizontal="center" vertical="center" wrapText="1"/>
    </xf>
    <xf numFmtId="168" fontId="8" fillId="0" borderId="10" xfId="3" applyNumberFormat="1" applyFont="1" applyFill="1" applyBorder="1" applyAlignment="1">
      <alignment horizontal="center" vertical="center" wrapText="1"/>
    </xf>
    <xf numFmtId="0" fontId="6" fillId="0" borderId="48" xfId="0" applyFont="1" applyBorder="1" applyAlignment="1">
      <alignment vertical="top" wrapText="1"/>
    </xf>
    <xf numFmtId="3" fontId="5" fillId="0" borderId="32" xfId="0" applyNumberFormat="1" applyFont="1" applyBorder="1" applyAlignment="1">
      <alignment horizontal="center" vertical="center"/>
    </xf>
    <xf numFmtId="0" fontId="8" fillId="4" borderId="10"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50" xfId="0" applyFont="1" applyBorder="1" applyAlignment="1">
      <alignment horizontal="center" vertical="center" wrapText="1"/>
    </xf>
    <xf numFmtId="3" fontId="5" fillId="0" borderId="11"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3" xfId="0" applyFont="1" applyBorder="1" applyAlignment="1">
      <alignment vertical="top" wrapText="1"/>
    </xf>
    <xf numFmtId="0" fontId="6" fillId="0" borderId="3" xfId="0" applyFont="1" applyBorder="1" applyAlignment="1">
      <alignment horizontal="center" vertical="center" wrapText="1"/>
    </xf>
    <xf numFmtId="0" fontId="5" fillId="7" borderId="21" xfId="0" applyFont="1" applyFill="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0" xfId="0" applyFont="1" applyBorder="1" applyAlignment="1">
      <alignment horizontal="center" vertical="center"/>
    </xf>
    <xf numFmtId="0" fontId="5" fillId="6" borderId="21" xfId="0" applyFont="1" applyFill="1" applyBorder="1" applyAlignment="1">
      <alignment horizontal="center" vertical="center"/>
    </xf>
    <xf numFmtId="168" fontId="5" fillId="0" borderId="2" xfId="3" applyNumberFormat="1" applyFont="1" applyFill="1" applyBorder="1" applyAlignment="1">
      <alignment horizontal="center" vertical="center"/>
    </xf>
    <xf numFmtId="168" fontId="5" fillId="0" borderId="3" xfId="3" applyNumberFormat="1" applyFont="1" applyFill="1" applyBorder="1" applyAlignment="1">
      <alignment horizontal="center" vertical="center"/>
    </xf>
    <xf numFmtId="168" fontId="5" fillId="0" borderId="60" xfId="3" applyNumberFormat="1" applyFont="1" applyFill="1" applyBorder="1" applyAlignment="1">
      <alignment horizontal="center" vertical="center"/>
    </xf>
    <xf numFmtId="168" fontId="5" fillId="2" borderId="21" xfId="3" applyNumberFormat="1" applyFont="1" applyFill="1" applyBorder="1" applyAlignment="1">
      <alignment horizontal="center" vertical="center"/>
    </xf>
    <xf numFmtId="168" fontId="5" fillId="5" borderId="21" xfId="3" applyNumberFormat="1" applyFont="1" applyFill="1" applyBorder="1" applyAlignment="1">
      <alignment horizontal="center" vertical="center"/>
    </xf>
    <xf numFmtId="168" fontId="5" fillId="0" borderId="3" xfId="3" applyNumberFormat="1" applyFont="1" applyFill="1" applyBorder="1"/>
    <xf numFmtId="0" fontId="8" fillId="0" borderId="0" xfId="0" applyFont="1" applyAlignment="1">
      <alignment horizontal="center" vertical="center" wrapText="1"/>
    </xf>
    <xf numFmtId="0" fontId="6" fillId="0" borderId="39" xfId="0" applyFont="1" applyBorder="1" applyAlignment="1">
      <alignment vertical="top" wrapText="1"/>
    </xf>
    <xf numFmtId="0" fontId="6" fillId="0" borderId="38" xfId="0" applyFont="1" applyBorder="1" applyAlignment="1">
      <alignment vertical="top" wrapText="1"/>
    </xf>
    <xf numFmtId="0" fontId="6" fillId="0" borderId="57"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58" xfId="0" applyFont="1" applyBorder="1" applyAlignment="1">
      <alignment vertical="top" wrapText="1"/>
    </xf>
    <xf numFmtId="0" fontId="8" fillId="0" borderId="41" xfId="0" applyFont="1" applyBorder="1" applyAlignment="1">
      <alignment vertical="top" wrapText="1"/>
    </xf>
    <xf numFmtId="0" fontId="8" fillId="4" borderId="52" xfId="0" applyFont="1" applyFill="1" applyBorder="1" applyAlignment="1">
      <alignment horizontal="center" vertical="center" wrapText="1"/>
    </xf>
    <xf numFmtId="0" fontId="8" fillId="7" borderId="21" xfId="0" applyFont="1" applyFill="1" applyBorder="1" applyAlignment="1">
      <alignment horizontal="center" vertical="top" wrapText="1"/>
    </xf>
    <xf numFmtId="3"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164" fontId="8" fillId="0" borderId="60" xfId="1" applyFont="1" applyFill="1" applyBorder="1" applyAlignment="1">
      <alignment horizontal="center" vertical="center" wrapText="1"/>
    </xf>
    <xf numFmtId="164" fontId="8" fillId="0" borderId="3" xfId="1" applyFont="1" applyFill="1" applyBorder="1" applyAlignment="1">
      <alignment horizontal="center" vertical="center" wrapText="1"/>
    </xf>
    <xf numFmtId="0" fontId="8" fillId="6" borderId="21" xfId="0" applyFont="1" applyFill="1" applyBorder="1" applyAlignment="1">
      <alignment horizontal="center" vertical="center" wrapText="1"/>
    </xf>
    <xf numFmtId="168" fontId="8" fillId="0" borderId="2" xfId="3" applyNumberFormat="1" applyFont="1" applyFill="1" applyBorder="1" applyAlignment="1">
      <alignment horizontal="center" vertical="center"/>
    </xf>
    <xf numFmtId="168" fontId="8" fillId="0" borderId="3" xfId="3" applyNumberFormat="1" applyFont="1" applyFill="1" applyBorder="1" applyAlignment="1">
      <alignment horizontal="center" vertical="center" wrapText="1"/>
    </xf>
    <xf numFmtId="168" fontId="8" fillId="0" borderId="60" xfId="3" applyNumberFormat="1" applyFont="1" applyFill="1" applyBorder="1" applyAlignment="1">
      <alignment horizontal="center" vertical="center" wrapText="1"/>
    </xf>
    <xf numFmtId="168" fontId="8" fillId="0" borderId="3" xfId="3" applyNumberFormat="1" applyFont="1" applyFill="1" applyBorder="1" applyAlignment="1">
      <alignment horizontal="center" vertical="center"/>
    </xf>
    <xf numFmtId="168" fontId="8" fillId="2" borderId="21" xfId="3" applyNumberFormat="1" applyFont="1" applyFill="1" applyBorder="1" applyAlignment="1">
      <alignment horizontal="center" vertical="center" wrapText="1"/>
    </xf>
    <xf numFmtId="168" fontId="8" fillId="0" borderId="2" xfId="3" applyNumberFormat="1" applyFont="1" applyFill="1" applyBorder="1" applyAlignment="1">
      <alignment horizontal="center" vertical="center" wrapText="1"/>
    </xf>
    <xf numFmtId="168" fontId="8" fillId="5" borderId="21" xfId="3" applyNumberFormat="1" applyFont="1" applyFill="1" applyBorder="1" applyAlignment="1">
      <alignment horizontal="center" vertical="center"/>
    </xf>
    <xf numFmtId="168" fontId="8" fillId="0" borderId="60" xfId="3" applyNumberFormat="1" applyFont="1" applyFill="1" applyBorder="1" applyAlignment="1">
      <alignment horizontal="center" vertical="center"/>
    </xf>
    <xf numFmtId="168" fontId="8" fillId="0" borderId="3" xfId="3" applyNumberFormat="1" applyFont="1" applyFill="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8" fillId="4" borderId="10" xfId="0" applyFont="1" applyFill="1" applyBorder="1" applyAlignment="1">
      <alignment vertical="top"/>
    </xf>
    <xf numFmtId="0" fontId="8" fillId="4" borderId="10" xfId="0" applyFont="1" applyFill="1" applyBorder="1" applyAlignment="1">
      <alignment horizontal="center" vertical="center"/>
    </xf>
    <xf numFmtId="0" fontId="8" fillId="7" borderId="33" xfId="0" applyFont="1" applyFill="1" applyBorder="1" applyAlignment="1">
      <alignment vertical="top"/>
    </xf>
    <xf numFmtId="167" fontId="28" fillId="0" borderId="32" xfId="13" applyNumberFormat="1" applyFont="1" applyFill="1" applyBorder="1" applyAlignment="1">
      <alignment horizontal="center" vertical="center"/>
    </xf>
    <xf numFmtId="167" fontId="8" fillId="0" borderId="59" xfId="1" applyNumberFormat="1" applyFont="1" applyFill="1" applyBorder="1" applyAlignment="1">
      <alignment horizontal="center" vertical="center"/>
    </xf>
    <xf numFmtId="167" fontId="8" fillId="0" borderId="10" xfId="1" applyNumberFormat="1" applyFont="1" applyFill="1" applyBorder="1" applyAlignment="1">
      <alignment horizontal="center" vertical="center"/>
    </xf>
    <xf numFmtId="0" fontId="8" fillId="6" borderId="33" xfId="0" applyFont="1" applyFill="1" applyBorder="1" applyAlignment="1">
      <alignment horizontal="center" vertical="center"/>
    </xf>
    <xf numFmtId="168" fontId="8" fillId="2" borderId="33" xfId="3" applyNumberFormat="1" applyFont="1" applyFill="1" applyBorder="1" applyAlignment="1">
      <alignment horizontal="center" vertical="center"/>
    </xf>
    <xf numFmtId="168" fontId="8" fillId="5" borderId="33" xfId="3" applyNumberFormat="1" applyFont="1" applyFill="1" applyBorder="1" applyAlignment="1">
      <alignment horizontal="center" vertical="center"/>
    </xf>
    <xf numFmtId="168" fontId="8" fillId="0" borderId="10" xfId="3" applyNumberFormat="1" applyFont="1" applyFill="1" applyBorder="1" applyAlignment="1">
      <alignment vertical="center"/>
    </xf>
    <xf numFmtId="0" fontId="8" fillId="0" borderId="35" xfId="0" applyFont="1" applyBorder="1" applyAlignment="1">
      <alignment vertical="center"/>
    </xf>
    <xf numFmtId="0" fontId="8" fillId="4" borderId="32" xfId="0" applyFont="1" applyFill="1" applyBorder="1" applyAlignment="1">
      <alignment horizontal="left" vertical="center"/>
    </xf>
    <xf numFmtId="0" fontId="8" fillId="0" borderId="32" xfId="0" applyFont="1" applyBorder="1" applyAlignment="1">
      <alignment horizontal="center" vertical="center"/>
    </xf>
    <xf numFmtId="0" fontId="17" fillId="0" borderId="0" xfId="0" applyFont="1" applyAlignment="1">
      <alignment horizontal="center" vertical="center"/>
    </xf>
    <xf numFmtId="0" fontId="20" fillId="0" borderId="0" xfId="0" applyFont="1" applyAlignment="1">
      <alignment horizontal="center" vertical="center"/>
    </xf>
    <xf numFmtId="0" fontId="17" fillId="0" borderId="0" xfId="0" applyFont="1" applyAlignment="1">
      <alignment vertical="center"/>
    </xf>
    <xf numFmtId="166" fontId="17" fillId="0" borderId="0" xfId="0" applyNumberFormat="1" applyFont="1" applyAlignment="1">
      <alignment vertical="center"/>
    </xf>
    <xf numFmtId="0" fontId="5" fillId="0" borderId="0" xfId="0" applyFont="1" applyAlignment="1">
      <alignment vertical="center"/>
    </xf>
    <xf numFmtId="0" fontId="6" fillId="0" borderId="63" xfId="0" applyFont="1" applyBorder="1" applyAlignment="1">
      <alignment vertical="top" wrapText="1"/>
    </xf>
    <xf numFmtId="0" fontId="6" fillId="0" borderId="64" xfId="0" applyFont="1" applyBorder="1" applyAlignment="1">
      <alignment vertical="top" wrapText="1"/>
    </xf>
    <xf numFmtId="168" fontId="5" fillId="3" borderId="9" xfId="3" applyNumberFormat="1" applyFont="1" applyFill="1" applyBorder="1" applyAlignment="1">
      <alignment horizontal="center" vertical="center"/>
    </xf>
    <xf numFmtId="0" fontId="5" fillId="3" borderId="21" xfId="0" applyFont="1" applyFill="1" applyBorder="1" applyAlignment="1">
      <alignment horizontal="center" vertical="center"/>
    </xf>
    <xf numFmtId="168" fontId="8" fillId="3" borderId="9" xfId="3" applyNumberFormat="1" applyFont="1" applyFill="1" applyBorder="1" applyAlignment="1">
      <alignment horizontal="center" vertical="center"/>
    </xf>
    <xf numFmtId="168" fontId="19" fillId="3" borderId="9" xfId="3" applyNumberFormat="1" applyFont="1" applyFill="1" applyBorder="1" applyAlignment="1">
      <alignment horizontal="center" vertical="center"/>
    </xf>
    <xf numFmtId="168" fontId="8" fillId="3" borderId="1" xfId="3" applyNumberFormat="1" applyFont="1" applyFill="1" applyBorder="1" applyAlignment="1">
      <alignment horizontal="center" vertical="center"/>
    </xf>
    <xf numFmtId="168" fontId="8" fillId="3" borderId="33" xfId="3" applyNumberFormat="1" applyFont="1" applyFill="1" applyBorder="1" applyAlignment="1">
      <alignment horizontal="center" vertical="center"/>
    </xf>
    <xf numFmtId="168" fontId="5" fillId="3" borderId="33" xfId="3" applyNumberFormat="1" applyFont="1" applyFill="1" applyBorder="1" applyAlignment="1">
      <alignment horizontal="center" vertical="center"/>
    </xf>
    <xf numFmtId="168" fontId="8" fillId="3" borderId="21" xfId="3" applyNumberFormat="1" applyFont="1" applyFill="1" applyBorder="1" applyAlignment="1">
      <alignment horizontal="center" vertical="center"/>
    </xf>
    <xf numFmtId="168" fontId="19" fillId="3" borderId="21" xfId="3" applyNumberFormat="1" applyFont="1" applyFill="1" applyBorder="1" applyAlignment="1">
      <alignment horizontal="center" vertical="center"/>
    </xf>
    <xf numFmtId="168" fontId="5" fillId="3" borderId="21" xfId="3" applyNumberFormat="1" applyFont="1" applyFill="1" applyBorder="1" applyAlignment="1">
      <alignment horizontal="center" vertical="center"/>
    </xf>
    <xf numFmtId="168" fontId="5" fillId="3" borderId="1" xfId="3" applyNumberFormat="1" applyFont="1" applyFill="1" applyBorder="1" applyAlignment="1">
      <alignment horizontal="center" vertical="center"/>
    </xf>
    <xf numFmtId="41" fontId="17" fillId="0" borderId="7" xfId="13" applyFont="1" applyFill="1" applyBorder="1" applyAlignment="1">
      <alignment horizontal="center" vertical="center"/>
    </xf>
    <xf numFmtId="41" fontId="17" fillId="0" borderId="0" xfId="13" applyFont="1" applyFill="1" applyBorder="1" applyAlignment="1">
      <alignment horizontal="center" vertical="center"/>
    </xf>
    <xf numFmtId="3" fontId="17" fillId="0" borderId="7" xfId="4" applyNumberFormat="1" applyFont="1" applyBorder="1" applyAlignment="1">
      <alignment horizontal="center" vertical="center"/>
    </xf>
    <xf numFmtId="3" fontId="17" fillId="0" borderId="0" xfId="12" applyNumberFormat="1" applyFont="1" applyAlignment="1">
      <alignment horizontal="center" vertical="center"/>
    </xf>
    <xf numFmtId="41" fontId="24" fillId="0" borderId="2" xfId="13" applyFont="1" applyFill="1" applyBorder="1" applyAlignment="1">
      <alignment horizontal="center" vertical="center" wrapText="1"/>
    </xf>
    <xf numFmtId="41" fontId="24" fillId="0" borderId="3" xfId="13" applyFont="1" applyFill="1" applyBorder="1" applyAlignment="1">
      <alignment horizontal="center" vertical="center" wrapText="1"/>
    </xf>
    <xf numFmtId="3" fontId="17" fillId="0" borderId="10" xfId="12" applyNumberFormat="1" applyFont="1" applyBorder="1" applyAlignment="1">
      <alignment horizontal="center" vertical="center"/>
    </xf>
    <xf numFmtId="3" fontId="5" fillId="0" borderId="0" xfId="0" applyNumberFormat="1" applyFont="1" applyAlignment="1">
      <alignment horizontal="right" vertical="center"/>
    </xf>
    <xf numFmtId="3" fontId="19" fillId="0" borderId="10"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7" fillId="0" borderId="3" xfId="12"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3" fontId="8" fillId="0" borderId="3" xfId="0" applyNumberFormat="1" applyFont="1" applyBorder="1" applyAlignment="1">
      <alignment horizontal="center" vertical="center" wrapText="1"/>
    </xf>
    <xf numFmtId="3" fontId="5" fillId="0" borderId="7" xfId="0" applyNumberFormat="1" applyFont="1" applyBorder="1" applyAlignment="1">
      <alignment horizontal="center" vertical="center"/>
    </xf>
    <xf numFmtId="0" fontId="16" fillId="0" borderId="11" xfId="0" applyFont="1" applyBorder="1" applyAlignment="1">
      <alignment horizontal="center" vertical="top" wrapText="1"/>
    </xf>
    <xf numFmtId="0" fontId="16" fillId="0" borderId="32" xfId="0" applyFont="1" applyBorder="1" applyAlignment="1">
      <alignment horizontal="center" vertical="top" wrapText="1"/>
    </xf>
    <xf numFmtId="0" fontId="30" fillId="4" borderId="49" xfId="0" applyFont="1" applyFill="1" applyBorder="1" applyAlignment="1">
      <alignment horizontal="center" vertical="top" wrapText="1"/>
    </xf>
    <xf numFmtId="0" fontId="16" fillId="0" borderId="61" xfId="0" applyFont="1" applyBorder="1" applyAlignment="1">
      <alignment horizontal="center" vertical="top" wrapText="1"/>
    </xf>
    <xf numFmtId="0" fontId="6" fillId="0" borderId="0" xfId="0" applyFont="1" applyAlignment="1">
      <alignment horizontal="left" vertical="top"/>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3" fillId="0" borderId="31" xfId="0" applyFont="1" applyBorder="1" applyAlignment="1">
      <alignment horizontal="left" vertical="top" wrapText="1"/>
    </xf>
    <xf numFmtId="0" fontId="16" fillId="0" borderId="62" xfId="0" applyFont="1" applyBorder="1" applyAlignment="1">
      <alignment horizontal="left" vertical="top"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33"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8" fillId="4" borderId="10" xfId="0" applyFont="1" applyFill="1" applyBorder="1" applyAlignment="1">
      <alignment horizontal="left" vertical="top"/>
    </xf>
    <xf numFmtId="0" fontId="17" fillId="0" borderId="0" xfId="0" applyFont="1" applyAlignment="1">
      <alignment horizontal="left" vertical="center"/>
    </xf>
    <xf numFmtId="167" fontId="24" fillId="0" borderId="10" xfId="1" applyNumberFormat="1" applyFont="1" applyFill="1" applyBorder="1" applyAlignment="1">
      <alignment horizontal="center" vertical="center"/>
    </xf>
    <xf numFmtId="168" fontId="24" fillId="0" borderId="3" xfId="3" applyNumberFormat="1" applyFont="1" applyFill="1" applyBorder="1" applyAlignment="1">
      <alignment vertical="center" wrapText="1"/>
    </xf>
    <xf numFmtId="168" fontId="24" fillId="0" borderId="10" xfId="3" applyNumberFormat="1" applyFont="1" applyFill="1" applyBorder="1" applyAlignment="1">
      <alignment vertical="center"/>
    </xf>
    <xf numFmtId="0" fontId="24" fillId="0" borderId="33" xfId="0" applyFont="1" applyBorder="1" applyAlignment="1">
      <alignment horizontal="center" vertical="center"/>
    </xf>
    <xf numFmtId="3" fontId="5" fillId="0" borderId="5" xfId="0" applyNumberFormat="1" applyFont="1" applyBorder="1" applyAlignment="1">
      <alignment horizontal="center" vertical="center" wrapText="1"/>
    </xf>
    <xf numFmtId="0" fontId="8" fillId="0" borderId="0" xfId="0" applyFont="1" applyAlignment="1">
      <alignment horizontal="left" vertical="top"/>
    </xf>
    <xf numFmtId="168" fontId="31" fillId="0" borderId="0" xfId="3" applyNumberFormat="1" applyFont="1" applyFill="1" applyBorder="1" applyAlignment="1">
      <alignment horizontal="center" vertical="center"/>
    </xf>
    <xf numFmtId="0" fontId="7" fillId="0" borderId="40" xfId="0" applyFont="1" applyBorder="1" applyAlignment="1">
      <alignment horizontal="center" vertical="center" wrapText="1"/>
    </xf>
    <xf numFmtId="0" fontId="7" fillId="0" borderId="55" xfId="0" applyFont="1" applyBorder="1" applyAlignment="1">
      <alignment horizontal="center" vertical="center" wrapText="1"/>
    </xf>
    <xf numFmtId="0" fontId="5" fillId="0" borderId="0" xfId="0" applyFont="1" applyAlignment="1">
      <alignment horizontal="center"/>
    </xf>
    <xf numFmtId="0" fontId="5" fillId="0" borderId="3" xfId="0" applyFont="1" applyBorder="1" applyAlignment="1">
      <alignment horizontal="center"/>
    </xf>
    <xf numFmtId="168" fontId="5" fillId="0" borderId="0" xfId="0" applyNumberFormat="1" applyFont="1" applyAlignment="1">
      <alignment horizontal="center" vertical="center"/>
    </xf>
    <xf numFmtId="3" fontId="5" fillId="0" borderId="0" xfId="0" applyNumberFormat="1" applyFont="1" applyAlignment="1">
      <alignment horizontal="left" vertical="top" wrapText="1"/>
    </xf>
    <xf numFmtId="3" fontId="17" fillId="0" borderId="0" xfId="0" applyNumberFormat="1" applyFont="1" applyAlignment="1">
      <alignment horizontal="left" vertical="center" wrapText="1"/>
    </xf>
    <xf numFmtId="164" fontId="5" fillId="0" borderId="0" xfId="1" applyFont="1" applyFill="1" applyBorder="1" applyAlignment="1">
      <alignment horizontal="left" vertical="center" wrapText="1"/>
    </xf>
    <xf numFmtId="164" fontId="8" fillId="0" borderId="10" xfId="1" applyFont="1" applyFill="1" applyBorder="1" applyAlignment="1">
      <alignment horizontal="left" vertical="center" wrapText="1"/>
    </xf>
    <xf numFmtId="0" fontId="8" fillId="7" borderId="7" xfId="0" applyFont="1" applyFill="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3" fontId="17"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3" fontId="8" fillId="0" borderId="10" xfId="0" applyNumberFormat="1" applyFont="1" applyBorder="1" applyAlignment="1">
      <alignment horizontal="left" vertical="center" wrapText="1"/>
    </xf>
    <xf numFmtId="0" fontId="19" fillId="0" borderId="10" xfId="0" applyFont="1" applyBorder="1" applyAlignment="1">
      <alignment horizontal="left" vertical="center" wrapText="1"/>
    </xf>
    <xf numFmtId="3" fontId="5" fillId="0" borderId="10" xfId="0" applyNumberFormat="1" applyFont="1" applyBorder="1" applyAlignment="1">
      <alignment horizontal="left" vertical="center" wrapText="1"/>
    </xf>
    <xf numFmtId="164" fontId="5" fillId="0" borderId="10" xfId="1" applyFont="1" applyFill="1" applyBorder="1" applyAlignment="1">
      <alignment horizontal="left" vertical="center" wrapText="1"/>
    </xf>
    <xf numFmtId="3" fontId="5" fillId="0" borderId="0" xfId="0" applyNumberFormat="1" applyFont="1" applyAlignment="1">
      <alignment horizontal="left" vertical="center" wrapText="1"/>
    </xf>
    <xf numFmtId="0" fontId="5" fillId="0" borderId="3" xfId="0" applyFont="1" applyBorder="1" applyAlignment="1">
      <alignment horizontal="left" vertical="center" wrapText="1"/>
    </xf>
    <xf numFmtId="168" fontId="8" fillId="0" borderId="3" xfId="3" applyNumberFormat="1" applyFont="1" applyFill="1" applyBorder="1" applyAlignment="1">
      <alignment horizontal="left" vertical="center" wrapText="1"/>
    </xf>
    <xf numFmtId="168" fontId="8" fillId="0" borderId="10" xfId="3" applyNumberFormat="1" applyFont="1" applyFill="1" applyBorder="1" applyAlignment="1">
      <alignment horizontal="left" vertical="center" wrapText="1"/>
    </xf>
    <xf numFmtId="0" fontId="17" fillId="0" borderId="0" xfId="0" applyFont="1" applyAlignment="1">
      <alignment horizontal="left" vertical="center" wrapText="1"/>
    </xf>
    <xf numFmtId="0" fontId="14" fillId="0" borderId="10" xfId="0" applyFont="1" applyBorder="1" applyAlignment="1">
      <alignment horizontal="left" vertical="center"/>
    </xf>
    <xf numFmtId="0" fontId="5" fillId="0" borderId="21" xfId="0" applyFont="1" applyBorder="1"/>
    <xf numFmtId="0" fontId="8" fillId="6" borderId="7" xfId="0" applyFont="1" applyFill="1" applyBorder="1" applyAlignment="1">
      <alignment horizontal="left" vertical="center" wrapText="1"/>
    </xf>
    <xf numFmtId="168" fontId="17" fillId="0" borderId="0" xfId="3" quotePrefix="1" applyNumberFormat="1" applyFont="1" applyFill="1" applyBorder="1" applyAlignment="1">
      <alignment horizontal="left" vertical="center" wrapText="1"/>
    </xf>
    <xf numFmtId="168" fontId="5" fillId="0" borderId="0" xfId="3" applyNumberFormat="1" applyFont="1" applyFill="1" applyBorder="1" applyAlignment="1">
      <alignment horizontal="left" vertical="center" wrapText="1"/>
    </xf>
    <xf numFmtId="168" fontId="5" fillId="0" borderId="10" xfId="3" applyNumberFormat="1" applyFont="1" applyFill="1" applyBorder="1" applyAlignment="1">
      <alignment horizontal="left" vertical="center" wrapText="1"/>
    </xf>
    <xf numFmtId="168" fontId="17" fillId="0" borderId="0" xfId="3" applyNumberFormat="1" applyFont="1" applyFill="1" applyBorder="1" applyAlignment="1">
      <alignment horizontal="left" vertical="center" wrapText="1"/>
    </xf>
    <xf numFmtId="168" fontId="5" fillId="0" borderId="0" xfId="3" quotePrefix="1" applyNumberFormat="1" applyFont="1" applyFill="1" applyBorder="1" applyAlignment="1">
      <alignment horizontal="left" vertical="center" wrapText="1"/>
    </xf>
    <xf numFmtId="168" fontId="17" fillId="0" borderId="10" xfId="3" applyNumberFormat="1" applyFont="1" applyFill="1" applyBorder="1" applyAlignment="1">
      <alignment horizontal="left" vertical="center" wrapText="1"/>
    </xf>
    <xf numFmtId="168" fontId="23" fillId="0" borderId="10" xfId="3" applyNumberFormat="1" applyFont="1" applyFill="1" applyBorder="1" applyAlignment="1">
      <alignment horizontal="left" vertical="center" wrapText="1"/>
    </xf>
    <xf numFmtId="168" fontId="19" fillId="0" borderId="10" xfId="3" applyNumberFormat="1" applyFont="1" applyFill="1" applyBorder="1" applyAlignment="1">
      <alignment horizontal="left" vertical="center" wrapText="1"/>
    </xf>
    <xf numFmtId="168" fontId="5" fillId="0" borderId="3" xfId="3" applyNumberFormat="1" applyFont="1" applyFill="1" applyBorder="1" applyAlignment="1">
      <alignment horizontal="left" vertical="center" wrapText="1"/>
    </xf>
    <xf numFmtId="168" fontId="5" fillId="0" borderId="10" xfId="3" quotePrefix="1" applyNumberFormat="1" applyFont="1" applyFill="1" applyBorder="1" applyAlignment="1">
      <alignment horizontal="left" vertical="center" wrapText="1"/>
    </xf>
    <xf numFmtId="3" fontId="5" fillId="0" borderId="10" xfId="0" quotePrefix="1" applyNumberFormat="1" applyFont="1" applyBorder="1" applyAlignment="1">
      <alignment horizontal="left" vertical="center" wrapText="1"/>
    </xf>
    <xf numFmtId="0" fontId="8" fillId="2" borderId="7" xfId="0" applyFont="1" applyFill="1" applyBorder="1" applyAlignment="1">
      <alignment horizontal="left" vertical="center" wrapText="1"/>
    </xf>
    <xf numFmtId="168" fontId="5" fillId="0" borderId="4" xfId="3" quotePrefix="1" applyNumberFormat="1" applyFont="1" applyFill="1" applyBorder="1" applyAlignment="1">
      <alignment horizontal="left" vertical="center" wrapText="1"/>
    </xf>
    <xf numFmtId="0" fontId="5" fillId="0" borderId="0" xfId="0" quotePrefix="1" applyFont="1" applyAlignment="1">
      <alignment horizontal="left" vertical="center" wrapText="1"/>
    </xf>
    <xf numFmtId="49" fontId="17" fillId="0" borderId="0" xfId="3" quotePrefix="1" applyNumberFormat="1" applyFont="1" applyFill="1" applyBorder="1" applyAlignment="1">
      <alignment horizontal="left" vertical="center" wrapText="1"/>
    </xf>
    <xf numFmtId="49" fontId="17" fillId="0" borderId="7" xfId="3" quotePrefix="1" applyNumberFormat="1" applyFont="1" applyFill="1" applyBorder="1" applyAlignment="1">
      <alignment horizontal="left" vertical="center" wrapText="1"/>
    </xf>
    <xf numFmtId="49" fontId="5" fillId="0" borderId="0" xfId="3" quotePrefix="1" applyNumberFormat="1" applyFont="1" applyFill="1" applyBorder="1" applyAlignment="1">
      <alignment horizontal="left" vertical="center" wrapText="1"/>
    </xf>
    <xf numFmtId="49" fontId="5" fillId="0" borderId="10" xfId="3" quotePrefix="1" applyNumberFormat="1" applyFont="1" applyFill="1" applyBorder="1" applyAlignment="1">
      <alignment horizontal="left" vertical="center" wrapText="1"/>
    </xf>
    <xf numFmtId="49" fontId="5" fillId="0" borderId="0" xfId="3" quotePrefix="1" applyNumberFormat="1" applyFont="1" applyFill="1" applyBorder="1" applyAlignment="1">
      <alignment horizontal="left" vertical="top" wrapText="1"/>
    </xf>
    <xf numFmtId="0" fontId="8" fillId="5" borderId="7" xfId="0" applyFont="1" applyFill="1" applyBorder="1" applyAlignment="1">
      <alignment horizontal="center" vertical="center"/>
    </xf>
    <xf numFmtId="0" fontId="5" fillId="0" borderId="0" xfId="0" applyFont="1" applyAlignment="1">
      <alignment horizontal="left" vertical="top" wrapText="1"/>
    </xf>
    <xf numFmtId="168" fontId="33" fillId="0" borderId="10" xfId="3" applyNumberFormat="1" applyFont="1" applyFill="1" applyBorder="1" applyAlignment="1">
      <alignment horizontal="left" vertical="top" wrapText="1"/>
    </xf>
    <xf numFmtId="3" fontId="5" fillId="0" borderId="0" xfId="0" quotePrefix="1" applyNumberFormat="1" applyFont="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14" fillId="0" borderId="56"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 xfId="0" applyFont="1" applyBorder="1" applyAlignment="1">
      <alignment horizontal="left" vertical="top" wrapText="1"/>
    </xf>
    <xf numFmtId="0" fontId="6" fillId="0" borderId="33" xfId="0" applyFont="1" applyBorder="1" applyAlignment="1">
      <alignment horizontal="left" vertical="top" wrapText="1"/>
    </xf>
    <xf numFmtId="0" fontId="6" fillId="0" borderId="9" xfId="0" applyFont="1" applyBorder="1" applyAlignment="1">
      <alignment horizontal="left" vertical="top" wrapText="1"/>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32" xfId="0" applyFont="1" applyBorder="1" applyAlignment="1">
      <alignment horizontal="center" vertical="center"/>
    </xf>
    <xf numFmtId="0" fontId="16" fillId="0" borderId="6" xfId="0" applyFont="1" applyBorder="1" applyAlignment="1">
      <alignment horizontal="left" vertical="top" wrapText="1"/>
    </xf>
    <xf numFmtId="0" fontId="16" fillId="0" borderId="11" xfId="0" applyFont="1" applyBorder="1" applyAlignment="1">
      <alignment horizontal="left" vertical="top" wrapText="1"/>
    </xf>
    <xf numFmtId="0" fontId="16" fillId="0" borderId="32" xfId="0" applyFont="1" applyBorder="1" applyAlignment="1">
      <alignment horizontal="left" vertical="top" wrapText="1"/>
    </xf>
    <xf numFmtId="0" fontId="8" fillId="0" borderId="9"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7" borderId="1" xfId="0" applyFont="1" applyFill="1" applyBorder="1" applyAlignment="1">
      <alignment horizontal="center" vertical="center" textRotation="90" wrapText="1"/>
    </xf>
    <xf numFmtId="0" fontId="7" fillId="7" borderId="9" xfId="0" applyFont="1" applyFill="1" applyBorder="1" applyAlignment="1">
      <alignment horizontal="center" vertical="center" textRotation="90"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6" borderId="1" xfId="0" applyFont="1" applyFill="1" applyBorder="1" applyAlignment="1">
      <alignment horizontal="center" vertical="center" textRotation="90" wrapText="1"/>
    </xf>
    <xf numFmtId="0" fontId="7" fillId="6" borderId="9" xfId="0" applyFont="1" applyFill="1" applyBorder="1" applyAlignment="1">
      <alignment horizontal="center" vertical="center" textRotation="90" wrapText="1"/>
    </xf>
    <xf numFmtId="0" fontId="7" fillId="6" borderId="33" xfId="0" applyFont="1" applyFill="1" applyBorder="1" applyAlignment="1">
      <alignment horizontal="center" vertical="center" textRotation="90" wrapText="1"/>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3" xfId="0" applyFont="1" applyBorder="1" applyAlignment="1">
      <alignment horizontal="center" vertical="center" wrapText="1"/>
    </xf>
    <xf numFmtId="0" fontId="16" fillId="0" borderId="36" xfId="0" applyFont="1" applyBorder="1" applyAlignment="1">
      <alignment horizontal="left" vertical="top" wrapText="1"/>
    </xf>
    <xf numFmtId="0" fontId="16" fillId="0" borderId="37" xfId="0" applyFont="1" applyBorder="1" applyAlignment="1">
      <alignment horizontal="left" vertical="top" wrapText="1"/>
    </xf>
    <xf numFmtId="0" fontId="8" fillId="0" borderId="1" xfId="0" applyFont="1" applyBorder="1" applyAlignment="1">
      <alignment horizontal="center" vertical="center" wrapText="1"/>
    </xf>
    <xf numFmtId="0" fontId="8" fillId="0" borderId="33" xfId="0" applyFont="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3" borderId="1" xfId="0" applyFont="1" applyFill="1" applyBorder="1" applyAlignment="1">
      <alignment horizontal="center" vertical="center" textRotation="90"/>
    </xf>
    <xf numFmtId="0" fontId="9" fillId="3" borderId="9" xfId="0" applyFont="1" applyFill="1" applyBorder="1" applyAlignment="1">
      <alignment horizontal="center" vertical="center" textRotation="90"/>
    </xf>
    <xf numFmtId="0" fontId="9" fillId="3" borderId="33" xfId="0" applyFont="1" applyFill="1" applyBorder="1" applyAlignment="1">
      <alignment horizontal="center" vertical="center" textRotation="90"/>
    </xf>
    <xf numFmtId="0" fontId="7" fillId="2" borderId="1"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33" xfId="0" applyFont="1" applyFill="1" applyBorder="1" applyAlignment="1">
      <alignment horizontal="center" vertical="center" textRotation="90"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5" borderId="1" xfId="0" applyFont="1" applyFill="1" applyBorder="1" applyAlignment="1">
      <alignment horizontal="center" vertical="center" textRotation="90" wrapText="1"/>
    </xf>
    <xf numFmtId="0" fontId="7" fillId="5" borderId="9" xfId="0" applyFont="1" applyFill="1" applyBorder="1" applyAlignment="1">
      <alignment horizontal="center" vertical="center" textRotation="90"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168" fontId="5" fillId="8" borderId="8" xfId="3" applyNumberFormat="1" applyFont="1" applyFill="1" applyBorder="1" applyAlignment="1">
      <alignment horizontal="center" vertical="center" wrapText="1"/>
    </xf>
    <xf numFmtId="168" fontId="5" fillId="8" borderId="5" xfId="3" applyNumberFormat="1" applyFont="1" applyFill="1" applyBorder="1" applyAlignment="1">
      <alignment horizontal="center" vertical="center" wrapText="1"/>
    </xf>
    <xf numFmtId="168" fontId="5" fillId="8" borderId="35" xfId="3" applyNumberFormat="1" applyFont="1" applyFill="1" applyBorder="1" applyAlignment="1">
      <alignment horizontal="center" vertical="center" wrapText="1"/>
    </xf>
    <xf numFmtId="0" fontId="5" fillId="0" borderId="8" xfId="0" applyFont="1" applyBorder="1" applyAlignment="1">
      <alignment horizontal="left" vertical="top" wrapText="1"/>
    </xf>
    <xf numFmtId="0" fontId="5" fillId="0" borderId="5" xfId="0" applyFont="1" applyBorder="1" applyAlignment="1">
      <alignment horizontal="left" vertical="top" wrapText="1"/>
    </xf>
    <xf numFmtId="0" fontId="5" fillId="0" borderId="35" xfId="0" applyFont="1" applyBorder="1" applyAlignment="1">
      <alignment horizontal="left" vertical="top" wrapText="1"/>
    </xf>
    <xf numFmtId="49" fontId="5" fillId="0" borderId="8" xfId="3" quotePrefix="1" applyNumberFormat="1" applyFont="1" applyFill="1" applyBorder="1" applyAlignment="1">
      <alignment horizontal="left" vertical="center" wrapText="1"/>
    </xf>
    <xf numFmtId="49" fontId="5" fillId="0" borderId="5" xfId="3" applyNumberFormat="1" applyFont="1" applyFill="1" applyBorder="1" applyAlignment="1">
      <alignment horizontal="left" vertical="center" wrapText="1"/>
    </xf>
    <xf numFmtId="49" fontId="5" fillId="0" borderId="35" xfId="3" applyNumberFormat="1" applyFont="1" applyFill="1" applyBorder="1" applyAlignment="1">
      <alignment horizontal="left" vertical="center" wrapText="1"/>
    </xf>
    <xf numFmtId="0" fontId="6" fillId="4" borderId="45" xfId="0" applyFont="1" applyFill="1" applyBorder="1" applyAlignment="1">
      <alignment horizontal="center" vertical="top" wrapText="1"/>
    </xf>
    <xf numFmtId="0" fontId="5" fillId="7" borderId="9" xfId="0" applyFont="1" applyFill="1" applyBorder="1" applyAlignment="1">
      <alignment vertical="top"/>
    </xf>
    <xf numFmtId="41" fontId="17" fillId="0" borderId="11" xfId="13" applyFont="1" applyFill="1" applyBorder="1" applyAlignment="1">
      <alignment horizontal="center" vertical="top"/>
    </xf>
    <xf numFmtId="41" fontId="17" fillId="0" borderId="0" xfId="13" applyFont="1" applyFill="1" applyBorder="1" applyAlignment="1">
      <alignment horizontal="center" vertical="top"/>
    </xf>
    <xf numFmtId="0" fontId="5" fillId="0" borderId="0" xfId="0" applyFont="1" applyAlignment="1">
      <alignment horizontal="center" vertical="top"/>
    </xf>
    <xf numFmtId="0" fontId="5" fillId="0" borderId="44" xfId="0" applyFont="1" applyBorder="1" applyAlignment="1">
      <alignment horizontal="center" vertical="top"/>
    </xf>
    <xf numFmtId="3" fontId="5" fillId="0" borderId="0" xfId="0" applyNumberFormat="1" applyFont="1" applyAlignment="1">
      <alignment horizontal="center" vertical="top"/>
    </xf>
    <xf numFmtId="164" fontId="5" fillId="0" borderId="0" xfId="1" applyFont="1" applyFill="1" applyBorder="1" applyAlignment="1">
      <alignment horizontal="center" vertical="top"/>
    </xf>
    <xf numFmtId="49" fontId="6" fillId="0" borderId="0" xfId="1" applyNumberFormat="1" applyFont="1" applyFill="1" applyBorder="1" applyAlignment="1">
      <alignment horizontal="left" vertical="top" wrapText="1"/>
    </xf>
    <xf numFmtId="0" fontId="5" fillId="6" borderId="9" xfId="0" applyFont="1" applyFill="1" applyBorder="1" applyAlignment="1">
      <alignment horizontal="center" vertical="top"/>
    </xf>
    <xf numFmtId="168" fontId="5" fillId="0" borderId="11" xfId="3" applyNumberFormat="1" applyFont="1" applyFill="1" applyBorder="1" applyAlignment="1">
      <alignment horizontal="center" vertical="top"/>
    </xf>
    <xf numFmtId="168" fontId="5" fillId="0" borderId="0" xfId="3" applyNumberFormat="1" applyFont="1" applyFill="1" applyBorder="1" applyAlignment="1">
      <alignment horizontal="center" vertical="top"/>
    </xf>
    <xf numFmtId="168" fontId="5" fillId="0" borderId="44" xfId="3" applyNumberFormat="1" applyFont="1" applyFill="1" applyBorder="1" applyAlignment="1">
      <alignment horizontal="center" vertical="top"/>
    </xf>
    <xf numFmtId="168" fontId="5" fillId="2" borderId="9" xfId="3" applyNumberFormat="1" applyFont="1" applyFill="1" applyBorder="1" applyAlignment="1">
      <alignment horizontal="center" vertical="top"/>
    </xf>
    <xf numFmtId="168" fontId="5" fillId="5" borderId="9" xfId="3" applyNumberFormat="1" applyFont="1" applyFill="1" applyBorder="1" applyAlignment="1">
      <alignment horizontal="center" vertical="top"/>
    </xf>
    <xf numFmtId="168" fontId="5" fillId="3" borderId="9" xfId="3" applyNumberFormat="1" applyFont="1" applyFill="1" applyBorder="1" applyAlignment="1">
      <alignment horizontal="center" vertical="top"/>
    </xf>
    <xf numFmtId="168" fontId="5" fillId="0" borderId="0" xfId="3" applyNumberFormat="1" applyFont="1" applyFill="1" applyBorder="1" applyAlignment="1">
      <alignment vertical="top"/>
    </xf>
    <xf numFmtId="0" fontId="5" fillId="0" borderId="5" xfId="0" applyFont="1" applyBorder="1" applyAlignment="1">
      <alignment vertical="top"/>
    </xf>
    <xf numFmtId="0" fontId="5" fillId="0" borderId="0" xfId="0" applyFont="1" applyAlignment="1">
      <alignment vertical="top"/>
    </xf>
  </cellXfs>
  <cellStyles count="14">
    <cellStyle name="Comma" xfId="3" builtinId="3"/>
    <cellStyle name="Comma [0]" xfId="1" builtinId="6"/>
    <cellStyle name="Comma [0] 2" xfId="13" xr:uid="{6BBC6181-1B44-42A3-AB62-8B2B71DBE78C}"/>
    <cellStyle name="Comma [0] 3" xfId="5" xr:uid="{CE238396-0CBB-4521-AC36-3FB858936F23}"/>
    <cellStyle name="Normal" xfId="0" builtinId="0"/>
    <cellStyle name="Normal 2" xfId="12" xr:uid="{C69A680A-01E4-408F-85E8-D0FB2BA358BC}"/>
    <cellStyle name="Normal 3" xfId="4" xr:uid="{F1D676F7-BA68-41BE-8873-10318D8066CC}"/>
    <cellStyle name="쉼표 [0] 2" xfId="7" xr:uid="{5ECCCCC7-52A2-4619-B9C3-770D25579803}"/>
    <cellStyle name="쉼표 [0] 2 2" xfId="2" xr:uid="{358D1101-38C3-436D-9570-4CE32E650C40}"/>
    <cellStyle name="쉼표 [0] 3" xfId="11" xr:uid="{7E9E89F5-8E3A-483E-868C-674C8D3691FA}"/>
    <cellStyle name="표준 2" xfId="6" xr:uid="{2A991283-C799-4A59-B3BC-4A9B8E628938}"/>
    <cellStyle name="표준 2 2" xfId="8" xr:uid="{819AC989-CB16-4C40-B0F7-87E3D03132AE}"/>
    <cellStyle name="표준 2 3" xfId="9" xr:uid="{48A2CFA0-5764-4A9F-9390-78B2D954030A}"/>
    <cellStyle name="표준 3" xfId="10" xr:uid="{910659E4-A5EA-4B68-8043-D19AA69184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65"/>
  <sheetViews>
    <sheetView tabSelected="1" zoomScale="82" zoomScaleNormal="82" workbookViewId="0">
      <pane xSplit="4" ySplit="6" topLeftCell="AQ7" activePane="bottomRight" state="frozen"/>
      <selection pane="topRight" activeCell="E1" sqref="E1"/>
      <selection pane="bottomLeft" activeCell="A6" sqref="A6"/>
      <selection pane="bottomRight" activeCell="AQ69" sqref="AQ69:AQ70"/>
    </sheetView>
  </sheetViews>
  <sheetFormatPr defaultColWidth="9.1328125" defaultRowHeight="14.25"/>
  <cols>
    <col min="1" max="1" width="13.40625" style="1" customWidth="1"/>
    <col min="2" max="2" width="27.1328125" style="281" customWidth="1"/>
    <col min="3" max="3" width="28.26953125" style="2" customWidth="1"/>
    <col min="4" max="4" width="11.04296875" style="3" customWidth="1"/>
    <col min="5" max="5" width="6" style="4" customWidth="1"/>
    <col min="6" max="7" width="12.86328125" style="4" bestFit="1" customWidth="1"/>
    <col min="8" max="9" width="9.1328125" style="4" customWidth="1"/>
    <col min="10" max="10" width="4.54296875" style="4" bestFit="1" customWidth="1"/>
    <col min="11" max="11" width="9.1328125" style="4" customWidth="1"/>
    <col min="12" max="12" width="9" style="4" bestFit="1" customWidth="1"/>
    <col min="13" max="13" width="13.1328125" style="4" bestFit="1" customWidth="1"/>
    <col min="14" max="14" width="5.54296875" style="4" bestFit="1" customWidth="1"/>
    <col min="15" max="15" width="6.1328125" style="4" bestFit="1" customWidth="1"/>
    <col min="16" max="16" width="14.40625" style="303" bestFit="1" customWidth="1"/>
    <col min="17" max="17" width="48.1328125" style="311" customWidth="1"/>
    <col min="18" max="18" width="6" style="4" customWidth="1"/>
    <col min="19" max="19" width="15" style="4" bestFit="1" customWidth="1"/>
    <col min="20" max="20" width="14.7265625" style="4" bestFit="1" customWidth="1"/>
    <col min="21" max="21" width="12.54296875" style="4" bestFit="1" customWidth="1"/>
    <col min="22" max="22" width="6.1328125" style="4" bestFit="1" customWidth="1"/>
    <col min="23" max="23" width="4.54296875" style="4" bestFit="1" customWidth="1"/>
    <col min="24" max="24" width="5.86328125" style="4" bestFit="1" customWidth="1"/>
    <col min="25" max="25" width="7.40625" style="4" customWidth="1"/>
    <col min="26" max="26" width="13.54296875" style="303" bestFit="1" customWidth="1"/>
    <col min="27" max="27" width="11.40625" style="4" bestFit="1" customWidth="1"/>
    <col min="28" max="28" width="6.1328125" style="4" bestFit="1" customWidth="1"/>
    <col min="29" max="29" width="13.54296875" style="303" bestFit="1" customWidth="1"/>
    <col min="30" max="30" width="46.86328125" style="311" customWidth="1"/>
    <col min="31" max="31" width="6" style="4" customWidth="1"/>
    <col min="32" max="32" width="14.1328125" style="303" bestFit="1" customWidth="1"/>
    <col min="33" max="33" width="14.7265625" style="303" bestFit="1" customWidth="1"/>
    <col min="34" max="34" width="14.7265625" style="4" bestFit="1" customWidth="1"/>
    <col min="35" max="35" width="6.1328125" style="4" bestFit="1" customWidth="1"/>
    <col min="36" max="36" width="4.54296875" style="4" bestFit="1" customWidth="1"/>
    <col min="37" max="37" width="5.86328125" style="4" bestFit="1" customWidth="1"/>
    <col min="38" max="38" width="9" style="4" bestFit="1" customWidth="1"/>
    <col min="39" max="39" width="13.26953125" style="303" bestFit="1" customWidth="1"/>
    <col min="40" max="40" width="10" style="4" bestFit="1" customWidth="1"/>
    <col min="41" max="41" width="6.1328125" style="4" bestFit="1" customWidth="1"/>
    <col min="42" max="42" width="14.40625" style="4" bestFit="1" customWidth="1"/>
    <col min="43" max="43" width="41.40625" style="311" customWidth="1"/>
    <col min="44" max="44" width="5.7265625" style="4" customWidth="1"/>
    <col min="45" max="45" width="15" style="4" bestFit="1" customWidth="1"/>
    <col min="46" max="46" width="14.40625" style="4" bestFit="1" customWidth="1"/>
    <col min="47" max="47" width="13.86328125" style="303" bestFit="1" customWidth="1"/>
    <col min="48" max="48" width="6.1328125" style="4" bestFit="1" customWidth="1"/>
    <col min="49" max="49" width="4.54296875" style="4" bestFit="1" customWidth="1"/>
    <col min="50" max="50" width="9" style="4" bestFit="1" customWidth="1"/>
    <col min="51" max="51" width="13.26953125" style="303" bestFit="1" customWidth="1"/>
    <col min="52" max="52" width="12.54296875" style="303" bestFit="1" customWidth="1"/>
    <col min="53" max="53" width="6.1328125" style="4" bestFit="1" customWidth="1"/>
    <col min="54" max="54" width="14.7265625" style="303" bestFit="1" customWidth="1"/>
    <col min="55" max="55" width="14.86328125" style="303" customWidth="1"/>
    <col min="56" max="56" width="4.7265625" style="1" bestFit="1" customWidth="1"/>
    <col min="57" max="57" width="14.7265625" style="4" bestFit="1" customWidth="1"/>
    <col min="58" max="59" width="10" style="4" bestFit="1" customWidth="1"/>
    <col min="60" max="60" width="6.1328125" style="4" bestFit="1" customWidth="1"/>
    <col min="61" max="61" width="4.54296875" style="4" bestFit="1" customWidth="1"/>
    <col min="62" max="62" width="27.54296875" style="4" customWidth="1"/>
    <col min="63" max="16384" width="9.1328125" style="4"/>
  </cols>
  <sheetData>
    <row r="1" spans="1:61" ht="15.25" thickBot="1">
      <c r="A1" s="299"/>
    </row>
    <row r="2" spans="1:61" ht="15.25" thickBot="1">
      <c r="A2" s="4"/>
      <c r="E2" s="372">
        <v>2019</v>
      </c>
      <c r="F2" s="374">
        <v>2019</v>
      </c>
      <c r="G2" s="375"/>
      <c r="H2" s="375"/>
      <c r="I2" s="375"/>
      <c r="J2" s="375"/>
      <c r="K2" s="375"/>
      <c r="L2" s="375"/>
      <c r="M2" s="375"/>
      <c r="N2" s="375"/>
      <c r="O2" s="375"/>
      <c r="P2" s="375"/>
      <c r="Q2" s="310"/>
      <c r="R2" s="379">
        <v>2020</v>
      </c>
      <c r="S2" s="382">
        <v>2020</v>
      </c>
      <c r="T2" s="383"/>
      <c r="U2" s="383"/>
      <c r="V2" s="383"/>
      <c r="W2" s="383"/>
      <c r="X2" s="383"/>
      <c r="Y2" s="383"/>
      <c r="Z2" s="383"/>
      <c r="AA2" s="383"/>
      <c r="AB2" s="383"/>
      <c r="AC2" s="383"/>
      <c r="AD2" s="326"/>
      <c r="AE2" s="399">
        <v>2021</v>
      </c>
      <c r="AF2" s="402">
        <v>2021</v>
      </c>
      <c r="AG2" s="403"/>
      <c r="AH2" s="403"/>
      <c r="AI2" s="403"/>
      <c r="AJ2" s="403"/>
      <c r="AK2" s="403"/>
      <c r="AL2" s="403"/>
      <c r="AM2" s="403"/>
      <c r="AN2" s="403"/>
      <c r="AO2" s="403"/>
      <c r="AP2" s="403"/>
      <c r="AQ2" s="338"/>
      <c r="AR2" s="404">
        <v>2022</v>
      </c>
      <c r="AS2" s="406">
        <v>2022</v>
      </c>
      <c r="AT2" s="407"/>
      <c r="AU2" s="407"/>
      <c r="AV2" s="407"/>
      <c r="AW2" s="407"/>
      <c r="AX2" s="407"/>
      <c r="AY2" s="407"/>
      <c r="AZ2" s="407"/>
      <c r="BA2" s="407"/>
      <c r="BB2" s="407"/>
      <c r="BC2" s="346"/>
      <c r="BD2" s="396">
        <v>2023</v>
      </c>
      <c r="BE2" s="394">
        <v>2023</v>
      </c>
      <c r="BF2" s="394"/>
      <c r="BG2" s="394"/>
      <c r="BH2" s="394"/>
      <c r="BI2" s="395"/>
    </row>
    <row r="3" spans="1:61" ht="14.25" customHeight="1">
      <c r="B3" s="282"/>
      <c r="C3" s="5"/>
      <c r="D3" s="6"/>
      <c r="E3" s="373"/>
      <c r="F3" s="376" t="s">
        <v>0</v>
      </c>
      <c r="G3" s="377"/>
      <c r="H3" s="377"/>
      <c r="I3" s="377"/>
      <c r="J3" s="377"/>
      <c r="K3" s="377"/>
      <c r="L3" s="378"/>
      <c r="M3" s="376" t="s">
        <v>1</v>
      </c>
      <c r="N3" s="377"/>
      <c r="O3" s="377"/>
      <c r="P3" s="378"/>
      <c r="Q3" s="387" t="s">
        <v>103</v>
      </c>
      <c r="R3" s="380"/>
      <c r="S3" s="376" t="s">
        <v>0</v>
      </c>
      <c r="T3" s="377"/>
      <c r="U3" s="377"/>
      <c r="V3" s="377"/>
      <c r="W3" s="377"/>
      <c r="X3" s="377"/>
      <c r="Y3" s="378"/>
      <c r="Z3" s="376" t="s">
        <v>1</v>
      </c>
      <c r="AA3" s="377"/>
      <c r="AB3" s="377"/>
      <c r="AC3" s="378"/>
      <c r="AD3" s="387" t="s">
        <v>103</v>
      </c>
      <c r="AE3" s="400"/>
      <c r="AF3" s="376" t="s">
        <v>0</v>
      </c>
      <c r="AG3" s="377"/>
      <c r="AH3" s="377"/>
      <c r="AI3" s="377"/>
      <c r="AJ3" s="377"/>
      <c r="AK3" s="377"/>
      <c r="AL3" s="378"/>
      <c r="AM3" s="376" t="s">
        <v>1</v>
      </c>
      <c r="AN3" s="377"/>
      <c r="AO3" s="377"/>
      <c r="AP3" s="378"/>
      <c r="AQ3" s="387" t="s">
        <v>151</v>
      </c>
      <c r="AR3" s="405"/>
      <c r="AS3" s="376" t="s">
        <v>0</v>
      </c>
      <c r="AT3" s="377"/>
      <c r="AU3" s="377"/>
      <c r="AV3" s="377"/>
      <c r="AW3" s="377"/>
      <c r="AX3" s="378"/>
      <c r="AY3" s="376" t="s">
        <v>1</v>
      </c>
      <c r="AZ3" s="377"/>
      <c r="BA3" s="377"/>
      <c r="BB3" s="378"/>
      <c r="BC3" s="387" t="s">
        <v>151</v>
      </c>
      <c r="BD3" s="397"/>
      <c r="BE3" s="377" t="s">
        <v>0</v>
      </c>
      <c r="BF3" s="377"/>
      <c r="BG3" s="377"/>
      <c r="BH3" s="377"/>
      <c r="BI3" s="378"/>
    </row>
    <row r="4" spans="1:61" ht="15" thickBot="1">
      <c r="B4" s="283"/>
      <c r="C4" s="5"/>
      <c r="D4" s="6"/>
      <c r="E4" s="373"/>
      <c r="F4" s="7"/>
      <c r="G4" s="384" t="s">
        <v>2</v>
      </c>
      <c r="H4" s="385"/>
      <c r="I4" s="385"/>
      <c r="J4" s="386"/>
      <c r="K4" s="8"/>
      <c r="L4" s="9"/>
      <c r="M4" s="369" t="s">
        <v>3</v>
      </c>
      <c r="N4" s="370"/>
      <c r="O4" s="370"/>
      <c r="P4" s="371"/>
      <c r="Q4" s="388"/>
      <c r="R4" s="380"/>
      <c r="S4" s="7"/>
      <c r="T4" s="384" t="s">
        <v>2</v>
      </c>
      <c r="U4" s="385"/>
      <c r="V4" s="385"/>
      <c r="W4" s="386"/>
      <c r="X4" s="8"/>
      <c r="Y4" s="9"/>
      <c r="Z4" s="369" t="s">
        <v>3</v>
      </c>
      <c r="AA4" s="370"/>
      <c r="AB4" s="370"/>
      <c r="AC4" s="371"/>
      <c r="AD4" s="388"/>
      <c r="AE4" s="400"/>
      <c r="AF4" s="8"/>
      <c r="AG4" s="384" t="s">
        <v>2</v>
      </c>
      <c r="AH4" s="385"/>
      <c r="AI4" s="385"/>
      <c r="AJ4" s="386"/>
      <c r="AK4" s="8"/>
      <c r="AL4" s="9"/>
      <c r="AM4" s="369" t="s">
        <v>3</v>
      </c>
      <c r="AN4" s="370"/>
      <c r="AO4" s="370"/>
      <c r="AP4" s="371"/>
      <c r="AQ4" s="388"/>
      <c r="AR4" s="405"/>
      <c r="AS4" s="10"/>
      <c r="AT4" s="408" t="s">
        <v>2</v>
      </c>
      <c r="AU4" s="370"/>
      <c r="AV4" s="370"/>
      <c r="AW4" s="409"/>
      <c r="AX4" s="11"/>
      <c r="AY4" s="369" t="s">
        <v>3</v>
      </c>
      <c r="AZ4" s="370"/>
      <c r="BA4" s="370"/>
      <c r="BB4" s="371"/>
      <c r="BC4" s="388"/>
      <c r="BD4" s="397"/>
      <c r="BE4" s="10"/>
      <c r="BF4" s="408" t="s">
        <v>2</v>
      </c>
      <c r="BG4" s="370"/>
      <c r="BH4" s="370"/>
      <c r="BI4" s="371"/>
    </row>
    <row r="5" spans="1:61" ht="86.25" customHeight="1" thickBot="1">
      <c r="A5" s="12" t="s">
        <v>4</v>
      </c>
      <c r="B5" s="13" t="s">
        <v>5</v>
      </c>
      <c r="C5" s="13" t="s">
        <v>6</v>
      </c>
      <c r="D5" s="14" t="s">
        <v>7</v>
      </c>
      <c r="E5" s="373"/>
      <c r="F5" s="301" t="s">
        <v>97</v>
      </c>
      <c r="G5" s="15" t="s">
        <v>8</v>
      </c>
      <c r="H5" s="15" t="s">
        <v>9</v>
      </c>
      <c r="I5" s="15" t="s">
        <v>10</v>
      </c>
      <c r="J5" s="15" t="s">
        <v>11</v>
      </c>
      <c r="K5" s="16" t="s">
        <v>12</v>
      </c>
      <c r="L5" s="17" t="s">
        <v>13</v>
      </c>
      <c r="M5" s="18" t="s">
        <v>8</v>
      </c>
      <c r="N5" s="19" t="s">
        <v>9</v>
      </c>
      <c r="O5" s="19" t="s">
        <v>10</v>
      </c>
      <c r="P5" s="20" t="s">
        <v>11</v>
      </c>
      <c r="Q5" s="389"/>
      <c r="R5" s="381"/>
      <c r="S5" s="301" t="s">
        <v>97</v>
      </c>
      <c r="T5" s="15" t="s">
        <v>8</v>
      </c>
      <c r="U5" s="15" t="s">
        <v>9</v>
      </c>
      <c r="V5" s="15" t="s">
        <v>10</v>
      </c>
      <c r="W5" s="15" t="s">
        <v>11</v>
      </c>
      <c r="X5" s="16" t="s">
        <v>12</v>
      </c>
      <c r="Y5" s="17" t="s">
        <v>13</v>
      </c>
      <c r="Z5" s="18" t="s">
        <v>8</v>
      </c>
      <c r="AA5" s="19" t="s">
        <v>9</v>
      </c>
      <c r="AB5" s="19" t="s">
        <v>10</v>
      </c>
      <c r="AC5" s="20" t="s">
        <v>11</v>
      </c>
      <c r="AD5" s="389"/>
      <c r="AE5" s="401"/>
      <c r="AF5" s="301" t="s">
        <v>97</v>
      </c>
      <c r="AG5" s="15" t="s">
        <v>8</v>
      </c>
      <c r="AH5" s="15" t="s">
        <v>9</v>
      </c>
      <c r="AI5" s="15" t="s">
        <v>10</v>
      </c>
      <c r="AJ5" s="15" t="s">
        <v>11</v>
      </c>
      <c r="AK5" s="16" t="s">
        <v>12</v>
      </c>
      <c r="AL5" s="17" t="s">
        <v>13</v>
      </c>
      <c r="AM5" s="18" t="s">
        <v>8</v>
      </c>
      <c r="AN5" s="19" t="s">
        <v>9</v>
      </c>
      <c r="AO5" s="19" t="s">
        <v>10</v>
      </c>
      <c r="AP5" s="20" t="s">
        <v>11</v>
      </c>
      <c r="AQ5" s="389"/>
      <c r="AR5" s="405"/>
      <c r="AS5" s="302" t="s">
        <v>97</v>
      </c>
      <c r="AT5" s="21" t="s">
        <v>8</v>
      </c>
      <c r="AU5" s="21" t="s">
        <v>9</v>
      </c>
      <c r="AV5" s="21" t="s">
        <v>10</v>
      </c>
      <c r="AW5" s="21" t="s">
        <v>11</v>
      </c>
      <c r="AX5" s="22" t="s">
        <v>13</v>
      </c>
      <c r="AY5" s="23" t="s">
        <v>8</v>
      </c>
      <c r="AZ5" s="21" t="s">
        <v>9</v>
      </c>
      <c r="BA5" s="21" t="s">
        <v>10</v>
      </c>
      <c r="BB5" s="22" t="s">
        <v>11</v>
      </c>
      <c r="BC5" s="389"/>
      <c r="BD5" s="398"/>
      <c r="BE5" s="302" t="s">
        <v>97</v>
      </c>
      <c r="BF5" s="21" t="s">
        <v>8</v>
      </c>
      <c r="BG5" s="21" t="s">
        <v>9</v>
      </c>
      <c r="BH5" s="21" t="s">
        <v>10</v>
      </c>
      <c r="BI5" s="22" t="s">
        <v>11</v>
      </c>
    </row>
    <row r="6" spans="1:61" ht="15" thickBot="1">
      <c r="A6" s="24" t="s">
        <v>14</v>
      </c>
      <c r="B6" s="284"/>
      <c r="C6" s="25"/>
      <c r="D6" s="26"/>
      <c r="E6" s="27"/>
      <c r="F6" s="28"/>
      <c r="G6" s="28"/>
      <c r="H6" s="28"/>
      <c r="I6" s="28"/>
      <c r="J6" s="28"/>
      <c r="K6" s="28"/>
      <c r="L6" s="28"/>
      <c r="M6" s="28"/>
      <c r="N6" s="28"/>
      <c r="O6" s="28"/>
      <c r="P6" s="304"/>
      <c r="R6" s="27"/>
      <c r="S6" s="28"/>
      <c r="T6" s="28"/>
      <c r="U6" s="28"/>
      <c r="V6" s="28"/>
      <c r="W6" s="28"/>
      <c r="X6" s="28"/>
      <c r="Y6" s="28"/>
      <c r="Z6" s="304"/>
      <c r="AA6" s="28"/>
      <c r="AB6" s="28"/>
      <c r="AC6" s="304"/>
      <c r="AD6" s="320"/>
      <c r="AE6" s="325"/>
      <c r="AF6" s="304"/>
      <c r="AG6" s="304"/>
      <c r="AH6" s="28"/>
      <c r="AI6" s="28"/>
      <c r="AJ6" s="28"/>
      <c r="AK6" s="28"/>
      <c r="AL6" s="28"/>
      <c r="AM6" s="304"/>
      <c r="AN6" s="28"/>
      <c r="AO6" s="28"/>
      <c r="AP6" s="28"/>
      <c r="AR6" s="27"/>
      <c r="AS6" s="28"/>
      <c r="AT6" s="28"/>
      <c r="AU6" s="304"/>
      <c r="AV6" s="28"/>
      <c r="AW6" s="28"/>
      <c r="AX6" s="28"/>
      <c r="AY6" s="304"/>
      <c r="AZ6" s="304"/>
      <c r="BA6" s="28"/>
      <c r="BB6" s="304"/>
      <c r="BC6" s="304"/>
      <c r="BD6" s="252"/>
      <c r="BE6" s="28"/>
      <c r="BF6" s="28"/>
      <c r="BG6" s="28"/>
      <c r="BH6" s="28"/>
      <c r="BI6" s="29"/>
    </row>
    <row r="7" spans="1:61" ht="228.75" thickBot="1">
      <c r="A7" s="362" t="s">
        <v>15</v>
      </c>
      <c r="B7" s="365" t="s">
        <v>16</v>
      </c>
      <c r="C7" s="279" t="s">
        <v>17</v>
      </c>
      <c r="D7" s="30">
        <v>1.1000000000000001</v>
      </c>
      <c r="E7" s="31"/>
      <c r="F7" s="32">
        <v>20000</v>
      </c>
      <c r="G7" s="264">
        <v>20000</v>
      </c>
      <c r="H7" s="33"/>
      <c r="I7" s="34"/>
      <c r="J7" s="35"/>
      <c r="K7" s="33"/>
      <c r="L7" s="36"/>
      <c r="M7" s="276">
        <v>12038</v>
      </c>
      <c r="N7" s="37"/>
      <c r="O7" s="37"/>
      <c r="P7" s="38">
        <v>12038</v>
      </c>
      <c r="Q7" s="307" t="s">
        <v>117</v>
      </c>
      <c r="R7" s="39"/>
      <c r="S7" s="40">
        <v>20000</v>
      </c>
      <c r="T7" s="41">
        <v>20000</v>
      </c>
      <c r="U7" s="41"/>
      <c r="V7" s="42"/>
      <c r="W7" s="43"/>
      <c r="X7" s="41"/>
      <c r="Y7" s="44"/>
      <c r="Z7" s="45">
        <v>20941</v>
      </c>
      <c r="AA7" s="45"/>
      <c r="AB7" s="45"/>
      <c r="AC7" s="46">
        <v>20941</v>
      </c>
      <c r="AD7" s="341" t="s">
        <v>121</v>
      </c>
      <c r="AE7" s="47"/>
      <c r="AF7" s="48">
        <v>20000</v>
      </c>
      <c r="AG7" s="41">
        <v>20000</v>
      </c>
      <c r="AH7" s="41"/>
      <c r="AI7" s="42"/>
      <c r="AJ7" s="43"/>
      <c r="AK7" s="41"/>
      <c r="AL7" s="44"/>
      <c r="AM7" s="45">
        <v>14699</v>
      </c>
      <c r="AN7" s="45"/>
      <c r="AO7" s="45"/>
      <c r="AP7" s="46">
        <v>14699</v>
      </c>
      <c r="AQ7" s="342" t="s">
        <v>132</v>
      </c>
      <c r="AR7" s="49"/>
      <c r="AS7" s="45">
        <v>20000</v>
      </c>
      <c r="AT7" s="45">
        <v>20000</v>
      </c>
      <c r="AU7" s="45"/>
      <c r="AV7" s="45"/>
      <c r="AW7" s="45"/>
      <c r="AX7" s="50"/>
      <c r="AY7" s="45">
        <v>8729</v>
      </c>
      <c r="AZ7" s="45"/>
      <c r="BA7" s="45"/>
      <c r="BB7" s="45">
        <v>8729</v>
      </c>
      <c r="BC7" s="410" t="s">
        <v>148</v>
      </c>
      <c r="BD7" s="251"/>
      <c r="BE7" s="46">
        <v>13295</v>
      </c>
      <c r="BF7" s="51"/>
      <c r="BG7" s="51"/>
      <c r="BH7" s="51"/>
      <c r="BI7" s="52"/>
    </row>
    <row r="8" spans="1:61" ht="15.75" hidden="1" customHeight="1">
      <c r="A8" s="363"/>
      <c r="B8" s="366"/>
      <c r="C8" s="277"/>
      <c r="D8" s="26"/>
      <c r="E8" s="31"/>
      <c r="F8" s="53"/>
      <c r="G8" s="54"/>
      <c r="H8" s="54"/>
      <c r="I8" s="55"/>
      <c r="J8" s="56"/>
      <c r="K8" s="54"/>
      <c r="L8" s="57"/>
      <c r="M8" s="1"/>
      <c r="N8" s="1"/>
      <c r="O8" s="1"/>
      <c r="P8" s="1"/>
      <c r="R8" s="58"/>
      <c r="S8" s="59"/>
      <c r="T8" s="60"/>
      <c r="U8" s="60"/>
      <c r="V8" s="61"/>
      <c r="W8" s="62"/>
      <c r="X8" s="60"/>
      <c r="Y8" s="63"/>
      <c r="Z8" s="64"/>
      <c r="AA8" s="64"/>
      <c r="AB8" s="64"/>
      <c r="AC8" s="64"/>
      <c r="AD8" s="328"/>
      <c r="AE8" s="47"/>
      <c r="AF8" s="65"/>
      <c r="AG8" s="60"/>
      <c r="AH8" s="60"/>
      <c r="AI8" s="61"/>
      <c r="AJ8" s="62"/>
      <c r="AK8" s="60"/>
      <c r="AL8" s="63"/>
      <c r="AM8" s="64"/>
      <c r="AN8" s="64"/>
      <c r="AO8" s="64"/>
      <c r="AP8" s="64"/>
      <c r="AQ8" s="328"/>
      <c r="AR8" s="66"/>
      <c r="AS8" s="64"/>
      <c r="AT8" s="64"/>
      <c r="AU8" s="64"/>
      <c r="AV8" s="64"/>
      <c r="AW8" s="64"/>
      <c r="AX8" s="67"/>
      <c r="AY8" s="64"/>
      <c r="AZ8" s="64"/>
      <c r="BA8" s="64"/>
      <c r="BB8" s="64"/>
      <c r="BC8" s="411"/>
      <c r="BD8" s="251"/>
      <c r="BE8" s="64"/>
      <c r="BF8" s="68"/>
      <c r="BG8" s="68"/>
      <c r="BH8" s="68"/>
      <c r="BI8" s="69"/>
    </row>
    <row r="9" spans="1:61" ht="15.75" hidden="1" customHeight="1">
      <c r="A9" s="363"/>
      <c r="B9" s="366"/>
      <c r="C9" s="277"/>
      <c r="D9" s="26"/>
      <c r="E9" s="31"/>
      <c r="F9" s="53"/>
      <c r="G9" s="54"/>
      <c r="H9" s="54"/>
      <c r="I9" s="55"/>
      <c r="J9" s="56"/>
      <c r="K9" s="54"/>
      <c r="L9" s="57"/>
      <c r="M9" s="1"/>
      <c r="N9" s="1"/>
      <c r="O9" s="1"/>
      <c r="P9" s="1"/>
      <c r="R9" s="58"/>
      <c r="S9" s="59"/>
      <c r="T9" s="60"/>
      <c r="U9" s="60"/>
      <c r="V9" s="61"/>
      <c r="W9" s="62"/>
      <c r="X9" s="60"/>
      <c r="Y9" s="63"/>
      <c r="Z9" s="64"/>
      <c r="AA9" s="64"/>
      <c r="AB9" s="64"/>
      <c r="AC9" s="64"/>
      <c r="AD9" s="328"/>
      <c r="AE9" s="47"/>
      <c r="AF9" s="65"/>
      <c r="AG9" s="60"/>
      <c r="AH9" s="60"/>
      <c r="AI9" s="61"/>
      <c r="AJ9" s="62"/>
      <c r="AK9" s="60"/>
      <c r="AL9" s="63"/>
      <c r="AM9" s="64"/>
      <c r="AN9" s="64"/>
      <c r="AO9" s="64"/>
      <c r="AP9" s="64"/>
      <c r="AQ9" s="328"/>
      <c r="AR9" s="66"/>
      <c r="AS9" s="64"/>
      <c r="AT9" s="64"/>
      <c r="AU9" s="64"/>
      <c r="AV9" s="64"/>
      <c r="AW9" s="64"/>
      <c r="AX9" s="67"/>
      <c r="AY9" s="64"/>
      <c r="AZ9" s="64"/>
      <c r="BA9" s="64"/>
      <c r="BB9" s="64"/>
      <c r="BC9" s="411"/>
      <c r="BD9" s="251"/>
      <c r="BE9" s="64"/>
      <c r="BF9" s="68"/>
      <c r="BG9" s="68"/>
      <c r="BH9" s="68"/>
      <c r="BI9" s="69"/>
    </row>
    <row r="10" spans="1:61" ht="15.75" hidden="1" customHeight="1" thickBot="1">
      <c r="A10" s="364"/>
      <c r="B10" s="367"/>
      <c r="C10" s="278"/>
      <c r="D10" s="70"/>
      <c r="E10" s="71"/>
      <c r="F10" s="72"/>
      <c r="G10" s="73"/>
      <c r="H10" s="73"/>
      <c r="I10" s="73"/>
      <c r="J10" s="73"/>
      <c r="K10" s="73"/>
      <c r="L10" s="74"/>
      <c r="M10" s="73"/>
      <c r="N10" s="73"/>
      <c r="O10" s="73"/>
      <c r="P10" s="73"/>
      <c r="Q10" s="312"/>
      <c r="R10" s="75"/>
      <c r="S10" s="76"/>
      <c r="T10" s="77"/>
      <c r="U10" s="77"/>
      <c r="V10" s="77"/>
      <c r="W10" s="77"/>
      <c r="X10" s="77"/>
      <c r="Y10" s="78"/>
      <c r="Z10" s="77"/>
      <c r="AA10" s="77"/>
      <c r="AB10" s="77"/>
      <c r="AC10" s="77"/>
      <c r="AD10" s="329"/>
      <c r="AE10" s="79"/>
      <c r="AF10" s="76"/>
      <c r="AG10" s="77"/>
      <c r="AH10" s="77"/>
      <c r="AI10" s="77"/>
      <c r="AJ10" s="77"/>
      <c r="AK10" s="77"/>
      <c r="AL10" s="78"/>
      <c r="AM10" s="77"/>
      <c r="AN10" s="77"/>
      <c r="AO10" s="77"/>
      <c r="AP10" s="77"/>
      <c r="AQ10" s="329"/>
      <c r="AR10" s="80"/>
      <c r="AS10" s="77"/>
      <c r="AT10" s="77"/>
      <c r="AU10" s="77"/>
      <c r="AV10" s="77"/>
      <c r="AW10" s="77"/>
      <c r="AX10" s="78"/>
      <c r="AY10" s="77"/>
      <c r="AZ10" s="77"/>
      <c r="BA10" s="77"/>
      <c r="BB10" s="77"/>
      <c r="BC10" s="411"/>
      <c r="BD10" s="251"/>
      <c r="BE10" s="77"/>
      <c r="BF10" s="81"/>
      <c r="BG10" s="81"/>
      <c r="BH10" s="81"/>
      <c r="BI10" s="82"/>
    </row>
    <row r="11" spans="1:61" ht="52">
      <c r="A11" s="357" t="s">
        <v>18</v>
      </c>
      <c r="B11" s="365" t="s">
        <v>19</v>
      </c>
      <c r="C11" s="83" t="s">
        <v>20</v>
      </c>
      <c r="D11" s="84">
        <v>1.2</v>
      </c>
      <c r="E11" s="31"/>
      <c r="F11" s="53"/>
      <c r="G11" s="54"/>
      <c r="H11" s="54"/>
      <c r="I11" s="55"/>
      <c r="J11" s="56"/>
      <c r="K11" s="54"/>
      <c r="L11" s="57"/>
      <c r="M11" s="1"/>
      <c r="N11" s="1"/>
      <c r="O11" s="1"/>
      <c r="P11" s="85"/>
      <c r="Q11" s="307"/>
      <c r="R11" s="86"/>
      <c r="S11" s="59"/>
      <c r="T11" s="60"/>
      <c r="U11" s="60"/>
      <c r="V11" s="61"/>
      <c r="W11" s="62"/>
      <c r="X11" s="60"/>
      <c r="Y11" s="63"/>
      <c r="Z11" s="64"/>
      <c r="AA11" s="64"/>
      <c r="AB11" s="64"/>
      <c r="AC11" s="87"/>
      <c r="AD11" s="330"/>
      <c r="AE11" s="47"/>
      <c r="AF11" s="65">
        <v>8000</v>
      </c>
      <c r="AG11" s="60">
        <v>8000</v>
      </c>
      <c r="AH11" s="60"/>
      <c r="AI11" s="61"/>
      <c r="AJ11" s="62"/>
      <c r="AK11" s="60"/>
      <c r="AL11" s="63"/>
      <c r="AM11" s="64"/>
      <c r="AN11" s="64"/>
      <c r="AO11" s="64"/>
      <c r="AP11" s="87"/>
      <c r="AQ11" s="327" t="s">
        <v>133</v>
      </c>
      <c r="AR11" s="88"/>
      <c r="AS11" s="59" t="s">
        <v>21</v>
      </c>
      <c r="AT11" s="64"/>
      <c r="AU11" s="64"/>
      <c r="AV11" s="64"/>
      <c r="AW11" s="64"/>
      <c r="AX11" s="67"/>
      <c r="AY11" s="64">
        <v>7265</v>
      </c>
      <c r="AZ11" s="64"/>
      <c r="BA11" s="64"/>
      <c r="BB11" s="64">
        <v>7265</v>
      </c>
      <c r="BC11" s="411"/>
      <c r="BD11" s="251"/>
      <c r="BE11" s="89">
        <v>-301</v>
      </c>
      <c r="BF11" s="68"/>
      <c r="BG11" s="68"/>
      <c r="BH11" s="68"/>
      <c r="BI11" s="69"/>
    </row>
    <row r="12" spans="1:61" ht="52.75" thickBot="1">
      <c r="A12" s="368"/>
      <c r="B12" s="366"/>
      <c r="C12" s="90" t="s">
        <v>22</v>
      </c>
      <c r="D12" s="84">
        <v>1.2</v>
      </c>
      <c r="E12" s="31"/>
      <c r="F12" s="53"/>
      <c r="G12" s="54"/>
      <c r="H12" s="54"/>
      <c r="I12" s="55"/>
      <c r="J12" s="56"/>
      <c r="K12" s="54"/>
      <c r="L12" s="57"/>
      <c r="M12" s="1"/>
      <c r="N12" s="1"/>
      <c r="O12" s="1"/>
      <c r="P12" s="85"/>
      <c r="Q12" s="307"/>
      <c r="R12" s="58"/>
      <c r="S12" s="59"/>
      <c r="T12" s="60"/>
      <c r="U12" s="60"/>
      <c r="V12" s="61"/>
      <c r="W12" s="62"/>
      <c r="X12" s="60"/>
      <c r="Y12" s="63"/>
      <c r="Z12" s="64"/>
      <c r="AA12" s="64"/>
      <c r="AB12" s="64"/>
      <c r="AC12" s="87"/>
      <c r="AD12" s="330"/>
      <c r="AE12" s="47"/>
      <c r="AF12" s="65"/>
      <c r="AG12" s="60"/>
      <c r="AH12" s="60"/>
      <c r="AI12" s="61"/>
      <c r="AJ12" s="62"/>
      <c r="AK12" s="60"/>
      <c r="AL12" s="63"/>
      <c r="AM12" s="64"/>
      <c r="AN12" s="64"/>
      <c r="AO12" s="64"/>
      <c r="AP12" s="87"/>
      <c r="AQ12" s="330"/>
      <c r="AR12" s="88"/>
      <c r="AS12" s="59" t="s">
        <v>21</v>
      </c>
      <c r="AT12" s="64"/>
      <c r="AU12" s="64"/>
      <c r="AV12" s="64"/>
      <c r="AW12" s="64"/>
      <c r="AX12" s="67"/>
      <c r="AY12" s="64">
        <v>3641</v>
      </c>
      <c r="AZ12" s="64"/>
      <c r="BA12" s="64"/>
      <c r="BB12" s="64">
        <v>3641</v>
      </c>
      <c r="BC12" s="411"/>
      <c r="BD12" s="251"/>
      <c r="BE12" s="64">
        <v>187</v>
      </c>
      <c r="BF12" s="68"/>
      <c r="BG12" s="68"/>
      <c r="BH12" s="68"/>
      <c r="BI12" s="69"/>
    </row>
    <row r="13" spans="1:61" ht="15.75" hidden="1" customHeight="1" thickBot="1">
      <c r="A13" s="368"/>
      <c r="B13" s="366"/>
      <c r="C13" s="277"/>
      <c r="D13" s="26"/>
      <c r="E13" s="31"/>
      <c r="F13" s="53"/>
      <c r="G13" s="54"/>
      <c r="H13" s="55"/>
      <c r="I13" s="55"/>
      <c r="J13" s="56"/>
      <c r="K13" s="54"/>
      <c r="L13" s="57"/>
      <c r="M13" s="1"/>
      <c r="N13" s="1"/>
      <c r="O13" s="1"/>
      <c r="P13" s="1"/>
      <c r="R13" s="58"/>
      <c r="S13" s="59"/>
      <c r="T13" s="60"/>
      <c r="U13" s="61"/>
      <c r="V13" s="61"/>
      <c r="W13" s="62"/>
      <c r="X13" s="60"/>
      <c r="Y13" s="63"/>
      <c r="Z13" s="64"/>
      <c r="AA13" s="64"/>
      <c r="AB13" s="64"/>
      <c r="AC13" s="64"/>
      <c r="AD13" s="328"/>
      <c r="AE13" s="47"/>
      <c r="AF13" s="65"/>
      <c r="AG13" s="60"/>
      <c r="AH13" s="61"/>
      <c r="AI13" s="61"/>
      <c r="AJ13" s="62"/>
      <c r="AK13" s="60"/>
      <c r="AL13" s="63"/>
      <c r="AM13" s="64"/>
      <c r="AN13" s="64"/>
      <c r="AO13" s="64"/>
      <c r="AP13" s="64"/>
      <c r="AQ13" s="328"/>
      <c r="AR13" s="88"/>
      <c r="AS13" s="59"/>
      <c r="AT13" s="64"/>
      <c r="AU13" s="64"/>
      <c r="AV13" s="64"/>
      <c r="AW13" s="64"/>
      <c r="AX13" s="67"/>
      <c r="AY13" s="64"/>
      <c r="AZ13" s="64"/>
      <c r="BA13" s="64"/>
      <c r="BB13" s="64"/>
      <c r="BC13" s="411"/>
      <c r="BD13" s="251"/>
      <c r="BE13" s="64"/>
      <c r="BF13" s="68"/>
      <c r="BG13" s="68"/>
      <c r="BH13" s="68"/>
      <c r="BI13" s="69"/>
    </row>
    <row r="14" spans="1:61" ht="15.75" hidden="1" customHeight="1" thickBot="1">
      <c r="A14" s="358"/>
      <c r="B14" s="367"/>
      <c r="C14" s="278"/>
      <c r="D14" s="70"/>
      <c r="E14" s="71"/>
      <c r="F14" s="53"/>
      <c r="G14" s="54"/>
      <c r="H14" s="92"/>
      <c r="I14" s="92"/>
      <c r="J14" s="93"/>
      <c r="K14" s="91"/>
      <c r="L14" s="94"/>
      <c r="M14" s="73"/>
      <c r="N14" s="73"/>
      <c r="O14" s="73"/>
      <c r="P14" s="73"/>
      <c r="Q14" s="312"/>
      <c r="R14" s="75"/>
      <c r="S14" s="76"/>
      <c r="T14" s="95"/>
      <c r="U14" s="96"/>
      <c r="V14" s="96"/>
      <c r="W14" s="97"/>
      <c r="X14" s="95"/>
      <c r="Y14" s="98"/>
      <c r="Z14" s="77"/>
      <c r="AA14" s="77"/>
      <c r="AB14" s="77"/>
      <c r="AC14" s="77"/>
      <c r="AD14" s="329"/>
      <c r="AE14" s="79"/>
      <c r="AF14" s="99"/>
      <c r="AG14" s="95"/>
      <c r="AH14" s="96"/>
      <c r="AI14" s="96"/>
      <c r="AJ14" s="97"/>
      <c r="AK14" s="95"/>
      <c r="AL14" s="98"/>
      <c r="AM14" s="77"/>
      <c r="AN14" s="77"/>
      <c r="AO14" s="77"/>
      <c r="AP14" s="77"/>
      <c r="AQ14" s="329"/>
      <c r="AR14" s="100"/>
      <c r="AS14" s="76"/>
      <c r="AT14" s="77"/>
      <c r="AU14" s="77"/>
      <c r="AV14" s="77"/>
      <c r="AW14" s="77"/>
      <c r="AX14" s="78"/>
      <c r="AY14" s="77"/>
      <c r="AZ14" s="77"/>
      <c r="BA14" s="77"/>
      <c r="BB14" s="77"/>
      <c r="BC14" s="411"/>
      <c r="BD14" s="251"/>
      <c r="BE14" s="77"/>
      <c r="BF14" s="81"/>
      <c r="BG14" s="81"/>
      <c r="BH14" s="81"/>
      <c r="BI14" s="82"/>
    </row>
    <row r="15" spans="1:61" ht="85.5">
      <c r="A15" s="392" t="s">
        <v>23</v>
      </c>
      <c r="B15" s="390" t="s">
        <v>24</v>
      </c>
      <c r="C15" s="280" t="s">
        <v>25</v>
      </c>
      <c r="D15" s="101">
        <v>1.3</v>
      </c>
      <c r="E15" s="31"/>
      <c r="F15" s="102">
        <v>10000</v>
      </c>
      <c r="G15" s="265">
        <v>10000</v>
      </c>
      <c r="H15" s="1"/>
      <c r="I15" s="1"/>
      <c r="J15" s="1"/>
      <c r="K15" s="1"/>
      <c r="L15" s="103"/>
      <c r="M15" s="104">
        <v>4266</v>
      </c>
      <c r="N15" s="1"/>
      <c r="O15" s="1"/>
      <c r="P15" s="104">
        <v>4266</v>
      </c>
      <c r="Q15" s="319" t="s">
        <v>116</v>
      </c>
      <c r="R15" s="58"/>
      <c r="S15" s="59">
        <v>10000</v>
      </c>
      <c r="T15" s="64">
        <v>10000</v>
      </c>
      <c r="U15" s="64"/>
      <c r="V15" s="64"/>
      <c r="W15" s="64"/>
      <c r="X15" s="64"/>
      <c r="Y15" s="67"/>
      <c r="Z15" s="64">
        <v>239</v>
      </c>
      <c r="AA15" s="64"/>
      <c r="AB15" s="64"/>
      <c r="AC15" s="64">
        <v>239</v>
      </c>
      <c r="AD15" s="331" t="s">
        <v>119</v>
      </c>
      <c r="AE15" s="47"/>
      <c r="AF15" s="59">
        <v>10000</v>
      </c>
      <c r="AG15" s="64">
        <v>10000</v>
      </c>
      <c r="AH15" s="64"/>
      <c r="AI15" s="64"/>
      <c r="AJ15" s="64"/>
      <c r="AK15" s="64"/>
      <c r="AL15" s="67"/>
      <c r="AM15" s="64">
        <v>938</v>
      </c>
      <c r="AN15" s="64"/>
      <c r="AO15" s="64"/>
      <c r="AP15" s="64">
        <v>938</v>
      </c>
      <c r="AQ15" s="331" t="s">
        <v>134</v>
      </c>
      <c r="AR15" s="88"/>
      <c r="AS15" s="59">
        <v>10000</v>
      </c>
      <c r="AT15" s="64"/>
      <c r="AU15" s="64">
        <v>10000</v>
      </c>
      <c r="AV15" s="64"/>
      <c r="AW15" s="64"/>
      <c r="AX15" s="67"/>
      <c r="AY15" s="64"/>
      <c r="AZ15" s="64">
        <v>178</v>
      </c>
      <c r="BA15" s="64"/>
      <c r="BB15" s="64">
        <v>178</v>
      </c>
      <c r="BC15" s="411"/>
      <c r="BD15" s="251"/>
      <c r="BE15" s="64">
        <v>16415</v>
      </c>
      <c r="BF15" s="68"/>
      <c r="BG15" s="68"/>
      <c r="BH15" s="68"/>
      <c r="BI15" s="69"/>
    </row>
    <row r="16" spans="1:61" ht="151.5" customHeight="1" thickBot="1">
      <c r="A16" s="393"/>
      <c r="B16" s="391"/>
      <c r="C16" s="105" t="s">
        <v>26</v>
      </c>
      <c r="D16" s="106">
        <v>1.3</v>
      </c>
      <c r="E16" s="71"/>
      <c r="F16" s="72"/>
      <c r="G16" s="73"/>
      <c r="H16" s="73"/>
      <c r="I16" s="73"/>
      <c r="J16" s="73"/>
      <c r="K16" s="73"/>
      <c r="L16" s="74"/>
      <c r="M16" s="73"/>
      <c r="N16" s="73"/>
      <c r="O16" s="73"/>
      <c r="P16" s="107"/>
      <c r="Q16" s="313" t="s">
        <v>149</v>
      </c>
      <c r="R16" s="75"/>
      <c r="S16" s="76"/>
      <c r="T16" s="77"/>
      <c r="U16" s="77"/>
      <c r="V16" s="77"/>
      <c r="W16" s="77"/>
      <c r="X16" s="77"/>
      <c r="Y16" s="78"/>
      <c r="Z16" s="77"/>
      <c r="AA16" s="77"/>
      <c r="AB16" s="77"/>
      <c r="AC16" s="108"/>
      <c r="AD16" s="332"/>
      <c r="AE16" s="79"/>
      <c r="AF16" s="76">
        <v>198758</v>
      </c>
      <c r="AG16" s="77"/>
      <c r="AH16" s="77">
        <v>198758</v>
      </c>
      <c r="AI16" s="77"/>
      <c r="AJ16" s="77"/>
      <c r="AK16" s="77"/>
      <c r="AL16" s="78"/>
      <c r="AM16" s="77"/>
      <c r="AN16" s="77">
        <v>186032</v>
      </c>
      <c r="AO16" s="77"/>
      <c r="AP16" s="108">
        <v>186032</v>
      </c>
      <c r="AQ16" s="332"/>
      <c r="AR16" s="100"/>
      <c r="AS16" s="76">
        <v>139616</v>
      </c>
      <c r="AT16" s="77"/>
      <c r="AU16" s="77">
        <v>139616</v>
      </c>
      <c r="AV16" s="77"/>
      <c r="AW16" s="77"/>
      <c r="AX16" s="78"/>
      <c r="AY16" s="77"/>
      <c r="AZ16" s="77">
        <v>65996</v>
      </c>
      <c r="BA16" s="77"/>
      <c r="BB16" s="77">
        <v>65995</v>
      </c>
      <c r="BC16" s="411"/>
      <c r="BD16" s="251"/>
      <c r="BE16" s="77">
        <f>AP16+BB16</f>
        <v>252027</v>
      </c>
      <c r="BF16" s="81"/>
      <c r="BG16" s="109"/>
      <c r="BH16" s="81"/>
      <c r="BI16" s="82"/>
    </row>
    <row r="17" spans="1:61" ht="65.75" thickBot="1">
      <c r="A17" s="297" t="s">
        <v>27</v>
      </c>
      <c r="B17" s="285" t="s">
        <v>28</v>
      </c>
      <c r="C17" s="110"/>
      <c r="D17" s="70"/>
      <c r="E17" s="111"/>
      <c r="F17" s="112"/>
      <c r="G17" s="113"/>
      <c r="H17" s="113"/>
      <c r="I17" s="113"/>
      <c r="J17" s="113"/>
      <c r="K17" s="113"/>
      <c r="L17" s="114"/>
      <c r="M17" s="113"/>
      <c r="N17" s="113"/>
      <c r="O17" s="113"/>
      <c r="P17" s="113"/>
      <c r="Q17" s="314"/>
      <c r="R17" s="115"/>
      <c r="S17" s="76"/>
      <c r="T17" s="116"/>
      <c r="U17" s="116"/>
      <c r="V17" s="116"/>
      <c r="W17" s="116"/>
      <c r="X17" s="116"/>
      <c r="Y17" s="117"/>
      <c r="Z17" s="116"/>
      <c r="AA17" s="116"/>
      <c r="AB17" s="116"/>
      <c r="AC17" s="116"/>
      <c r="AD17" s="333"/>
      <c r="AE17" s="118"/>
      <c r="AF17" s="119"/>
      <c r="AG17" s="116"/>
      <c r="AH17" s="116"/>
      <c r="AI17" s="116"/>
      <c r="AJ17" s="116"/>
      <c r="AK17" s="116"/>
      <c r="AL17" s="117"/>
      <c r="AM17" s="116"/>
      <c r="AN17" s="116"/>
      <c r="AO17" s="116"/>
      <c r="AP17" s="116"/>
      <c r="AQ17" s="333"/>
      <c r="AR17" s="100"/>
      <c r="AS17" s="76"/>
      <c r="AT17" s="77"/>
      <c r="AU17" s="77"/>
      <c r="AV17" s="77"/>
      <c r="AW17" s="77"/>
      <c r="AX17" s="78"/>
      <c r="AY17" s="77"/>
      <c r="AZ17" s="77"/>
      <c r="BA17" s="77"/>
      <c r="BB17" s="77"/>
      <c r="BC17" s="411"/>
      <c r="BD17" s="251"/>
      <c r="BE17" s="77">
        <f>AP17+BB17</f>
        <v>0</v>
      </c>
      <c r="BF17" s="81"/>
      <c r="BG17" s="81"/>
      <c r="BH17" s="81"/>
      <c r="BI17" s="82"/>
    </row>
    <row r="18" spans="1:61" ht="52.75" thickBot="1">
      <c r="A18" s="297" t="s">
        <v>29</v>
      </c>
      <c r="B18" s="285" t="s">
        <v>30</v>
      </c>
      <c r="C18" s="110"/>
      <c r="D18" s="70"/>
      <c r="E18" s="120"/>
      <c r="F18" s="112"/>
      <c r="G18" s="113"/>
      <c r="H18" s="113"/>
      <c r="I18" s="113"/>
      <c r="J18" s="113"/>
      <c r="K18" s="113"/>
      <c r="L18" s="114"/>
      <c r="M18" s="113"/>
      <c r="N18" s="113"/>
      <c r="O18" s="113"/>
      <c r="P18" s="113"/>
      <c r="Q18" s="314"/>
      <c r="R18" s="121"/>
      <c r="S18" s="76"/>
      <c r="T18" s="116"/>
      <c r="U18" s="116"/>
      <c r="V18" s="116"/>
      <c r="W18" s="116"/>
      <c r="X18" s="116"/>
      <c r="Y18" s="117"/>
      <c r="Z18" s="116"/>
      <c r="AA18" s="116"/>
      <c r="AB18" s="116"/>
      <c r="AC18" s="116"/>
      <c r="AD18" s="333"/>
      <c r="AE18" s="122"/>
      <c r="AF18" s="119"/>
      <c r="AG18" s="116"/>
      <c r="AH18" s="116"/>
      <c r="AI18" s="116"/>
      <c r="AJ18" s="116"/>
      <c r="AK18" s="116"/>
      <c r="AL18" s="117"/>
      <c r="AM18" s="116"/>
      <c r="AN18" s="116"/>
      <c r="AO18" s="116"/>
      <c r="AP18" s="116"/>
      <c r="AQ18" s="333"/>
      <c r="AR18" s="100"/>
      <c r="AS18" s="76"/>
      <c r="AT18" s="77"/>
      <c r="AU18" s="77"/>
      <c r="AV18" s="77"/>
      <c r="AW18" s="77"/>
      <c r="AX18" s="78"/>
      <c r="AY18" s="77"/>
      <c r="AZ18" s="77"/>
      <c r="BA18" s="77"/>
      <c r="BB18" s="77"/>
      <c r="BC18" s="411"/>
      <c r="BD18" s="251"/>
      <c r="BE18" s="77">
        <f>AP18+BB18</f>
        <v>0</v>
      </c>
      <c r="BF18" s="81"/>
      <c r="BG18" s="81"/>
      <c r="BH18" s="81"/>
      <c r="BI18" s="82"/>
    </row>
    <row r="19" spans="1:61" ht="26.75" thickBot="1">
      <c r="A19" s="297" t="s">
        <v>31</v>
      </c>
      <c r="B19" s="285" t="s">
        <v>32</v>
      </c>
      <c r="C19" s="123"/>
      <c r="D19" s="70"/>
      <c r="E19" s="71"/>
      <c r="F19" s="72"/>
      <c r="G19" s="73"/>
      <c r="H19" s="73"/>
      <c r="I19" s="73"/>
      <c r="J19" s="73"/>
      <c r="K19" s="73"/>
      <c r="L19" s="74"/>
      <c r="M19" s="73"/>
      <c r="N19" s="73"/>
      <c r="O19" s="73"/>
      <c r="P19" s="73"/>
      <c r="Q19" s="312"/>
      <c r="R19" s="75"/>
      <c r="S19" s="76"/>
      <c r="T19" s="77"/>
      <c r="U19" s="77"/>
      <c r="V19" s="77"/>
      <c r="W19" s="77"/>
      <c r="X19" s="77"/>
      <c r="Y19" s="78"/>
      <c r="Z19" s="77"/>
      <c r="AA19" s="77"/>
      <c r="AB19" s="77"/>
      <c r="AC19" s="77"/>
      <c r="AD19" s="329"/>
      <c r="AE19" s="79"/>
      <c r="AF19" s="76"/>
      <c r="AG19" s="77"/>
      <c r="AH19" s="77"/>
      <c r="AI19" s="77"/>
      <c r="AJ19" s="77"/>
      <c r="AK19" s="77"/>
      <c r="AL19" s="78"/>
      <c r="AM19" s="77"/>
      <c r="AN19" s="77"/>
      <c r="AO19" s="77"/>
      <c r="AP19" s="77"/>
      <c r="AQ19" s="329"/>
      <c r="AR19" s="100"/>
      <c r="AS19" s="76"/>
      <c r="AT19" s="77"/>
      <c r="AU19" s="77"/>
      <c r="AV19" s="77"/>
      <c r="AW19" s="77"/>
      <c r="AX19" s="78"/>
      <c r="AY19" s="77"/>
      <c r="AZ19" s="77"/>
      <c r="BA19" s="77"/>
      <c r="BB19" s="77"/>
      <c r="BC19" s="411"/>
      <c r="BD19" s="251"/>
      <c r="BE19" s="77">
        <f>AP19+BB19</f>
        <v>0</v>
      </c>
      <c r="BF19" s="81"/>
      <c r="BG19" s="81"/>
      <c r="BH19" s="81"/>
      <c r="BI19" s="82"/>
    </row>
    <row r="20" spans="1:61" ht="71.25" customHeight="1" thickBot="1">
      <c r="A20" s="297" t="s">
        <v>33</v>
      </c>
      <c r="B20" s="285" t="s">
        <v>34</v>
      </c>
      <c r="C20" s="124"/>
      <c r="D20" s="70"/>
      <c r="E20" s="71"/>
      <c r="F20" s="72"/>
      <c r="G20" s="73"/>
      <c r="H20" s="73"/>
      <c r="I20" s="73"/>
      <c r="J20" s="73"/>
      <c r="K20" s="73"/>
      <c r="L20" s="74"/>
      <c r="M20" s="73"/>
      <c r="N20" s="73"/>
      <c r="O20" s="73"/>
      <c r="P20" s="73"/>
      <c r="Q20" s="312"/>
      <c r="R20" s="75"/>
      <c r="S20" s="76"/>
      <c r="T20" s="77"/>
      <c r="U20" s="77"/>
      <c r="V20" s="77"/>
      <c r="W20" s="77"/>
      <c r="X20" s="77"/>
      <c r="Y20" s="78"/>
      <c r="Z20" s="77"/>
      <c r="AA20" s="77"/>
      <c r="AB20" s="77"/>
      <c r="AC20" s="77"/>
      <c r="AD20" s="348" t="s">
        <v>150</v>
      </c>
      <c r="AE20" s="79"/>
      <c r="AF20" s="76"/>
      <c r="AG20" s="77"/>
      <c r="AH20" s="77"/>
      <c r="AI20" s="77"/>
      <c r="AJ20" s="77"/>
      <c r="AK20" s="77"/>
      <c r="AL20" s="78"/>
      <c r="AM20" s="77"/>
      <c r="AN20" s="77"/>
      <c r="AO20" s="77"/>
      <c r="AP20" s="77"/>
      <c r="AQ20" s="329"/>
      <c r="AR20" s="100"/>
      <c r="AS20" s="76"/>
      <c r="AT20" s="77"/>
      <c r="AU20" s="77"/>
      <c r="AV20" s="77"/>
      <c r="AW20" s="77"/>
      <c r="AX20" s="78"/>
      <c r="AY20" s="77"/>
      <c r="AZ20" s="77"/>
      <c r="BA20" s="77"/>
      <c r="BB20" s="77"/>
      <c r="BC20" s="411"/>
      <c r="BD20" s="251"/>
      <c r="BE20" s="77">
        <f>AP20+BB20</f>
        <v>0</v>
      </c>
      <c r="BF20" s="81"/>
      <c r="BG20" s="81"/>
      <c r="BH20" s="81"/>
      <c r="BI20" s="82"/>
    </row>
    <row r="21" spans="1:61" s="136" customFormat="1" ht="15.25" thickBot="1">
      <c r="A21" s="352" t="s">
        <v>35</v>
      </c>
      <c r="B21" s="353"/>
      <c r="C21" s="125"/>
      <c r="D21" s="126"/>
      <c r="E21" s="71"/>
      <c r="F21" s="266">
        <f>SUM(F7:F20)</f>
        <v>30000</v>
      </c>
      <c r="G21" s="267">
        <f>SUM(G7:G20)</f>
        <v>30000</v>
      </c>
      <c r="H21" s="93"/>
      <c r="I21" s="93"/>
      <c r="J21" s="93"/>
      <c r="K21" s="93"/>
      <c r="L21" s="127"/>
      <c r="M21" s="175">
        <f>SUM(M7:M20)</f>
        <v>16304</v>
      </c>
      <c r="N21" s="128"/>
      <c r="O21" s="128"/>
      <c r="P21" s="175">
        <f>SUM(P7:P20)</f>
        <v>16304</v>
      </c>
      <c r="Q21" s="315"/>
      <c r="R21" s="75"/>
      <c r="S21" s="129">
        <v>30000</v>
      </c>
      <c r="T21" s="97">
        <v>30000</v>
      </c>
      <c r="U21" s="97"/>
      <c r="V21" s="97"/>
      <c r="W21" s="97"/>
      <c r="X21" s="97"/>
      <c r="Y21" s="130"/>
      <c r="Z21" s="131">
        <f>SUM(Z7:Z20)</f>
        <v>21180</v>
      </c>
      <c r="AA21" s="131"/>
      <c r="AB21" s="131"/>
      <c r="AC21" s="131">
        <v>21180</v>
      </c>
      <c r="AD21" s="322"/>
      <c r="AE21" s="79"/>
      <c r="AF21" s="132">
        <f>SUM(AF7:AF20)</f>
        <v>236758</v>
      </c>
      <c r="AG21" s="97">
        <f>SUM(AG7:AG20)</f>
        <v>38000</v>
      </c>
      <c r="AH21" s="97">
        <f>AH16</f>
        <v>198758</v>
      </c>
      <c r="AI21" s="97"/>
      <c r="AJ21" s="97"/>
      <c r="AK21" s="97"/>
      <c r="AL21" s="130"/>
      <c r="AM21" s="131">
        <f>SUM(AM7:AM20)</f>
        <v>15637</v>
      </c>
      <c r="AN21" s="131">
        <f>AN16</f>
        <v>186032</v>
      </c>
      <c r="AO21" s="131"/>
      <c r="AP21" s="131">
        <f>SUM(AP7:AP20)</f>
        <v>201669</v>
      </c>
      <c r="AQ21" s="322"/>
      <c r="AR21" s="80"/>
      <c r="AS21" s="129">
        <v>169616</v>
      </c>
      <c r="AT21" s="131">
        <v>20000</v>
      </c>
      <c r="AU21" s="131">
        <f>SUM(AU12:AU20)</f>
        <v>149616</v>
      </c>
      <c r="AV21" s="131"/>
      <c r="AW21" s="131"/>
      <c r="AX21" s="133"/>
      <c r="AY21" s="131">
        <f>SUM(AY7:AY20)</f>
        <v>19635</v>
      </c>
      <c r="AZ21" s="131">
        <f>AZ15+AZ16</f>
        <v>66174</v>
      </c>
      <c r="BA21" s="131"/>
      <c r="BB21" s="131">
        <v>85809</v>
      </c>
      <c r="BC21" s="411"/>
      <c r="BD21" s="253"/>
      <c r="BE21" s="131">
        <f>F21+P21+S21+AC21+AF21+AP21+AS21+BB21</f>
        <v>791336</v>
      </c>
      <c r="BF21" s="134"/>
      <c r="BG21" s="134"/>
      <c r="BH21" s="134"/>
      <c r="BI21" s="135"/>
    </row>
    <row r="22" spans="1:61" s="151" customFormat="1" ht="15.25" thickBot="1">
      <c r="A22" s="137" t="s">
        <v>36</v>
      </c>
      <c r="B22" s="137"/>
      <c r="C22" s="137"/>
      <c r="D22" s="138"/>
      <c r="E22" s="139"/>
      <c r="F22" s="140"/>
      <c r="G22" s="141"/>
      <c r="H22" s="141"/>
      <c r="I22" s="141"/>
      <c r="J22" s="141"/>
      <c r="K22" s="141"/>
      <c r="L22" s="142"/>
      <c r="M22" s="141"/>
      <c r="N22" s="141"/>
      <c r="O22" s="141"/>
      <c r="P22" s="141"/>
      <c r="Q22" s="316"/>
      <c r="R22" s="143"/>
      <c r="S22" s="76"/>
      <c r="T22" s="144"/>
      <c r="U22" s="144"/>
      <c r="V22" s="144"/>
      <c r="W22" s="144"/>
      <c r="X22" s="144"/>
      <c r="Y22" s="145"/>
      <c r="Z22" s="144"/>
      <c r="AA22" s="144"/>
      <c r="AB22" s="144"/>
      <c r="AC22" s="144"/>
      <c r="AD22" s="334"/>
      <c r="AE22" s="146"/>
      <c r="AF22" s="147"/>
      <c r="AG22" s="144"/>
      <c r="AH22" s="144"/>
      <c r="AI22" s="144"/>
      <c r="AJ22" s="144"/>
      <c r="AK22" s="144"/>
      <c r="AL22" s="145"/>
      <c r="AM22" s="144"/>
      <c r="AN22" s="144"/>
      <c r="AO22" s="144"/>
      <c r="AP22" s="144"/>
      <c r="AQ22" s="334"/>
      <c r="AR22" s="146"/>
      <c r="AS22" s="147"/>
      <c r="AT22" s="144"/>
      <c r="AU22" s="144"/>
      <c r="AV22" s="144"/>
      <c r="AW22" s="144"/>
      <c r="AX22" s="145"/>
      <c r="AY22" s="144"/>
      <c r="AZ22" s="144"/>
      <c r="BA22" s="144"/>
      <c r="BB22" s="144"/>
      <c r="BC22" s="411"/>
      <c r="BD22" s="254"/>
      <c r="BE22" s="144"/>
      <c r="BF22" s="148"/>
      <c r="BG22" s="148"/>
      <c r="BH22" s="149"/>
      <c r="BI22" s="150"/>
    </row>
    <row r="23" spans="1:61" ht="154.5" customHeight="1">
      <c r="A23" s="359">
        <v>2.1</v>
      </c>
      <c r="B23" s="354" t="s">
        <v>37</v>
      </c>
      <c r="C23" s="152" t="s">
        <v>99</v>
      </c>
      <c r="D23" s="84" t="s">
        <v>38</v>
      </c>
      <c r="E23" s="153"/>
      <c r="F23" s="154">
        <v>20000</v>
      </c>
      <c r="G23" s="262">
        <v>20000</v>
      </c>
      <c r="H23" s="37"/>
      <c r="I23" s="37"/>
      <c r="J23" s="37"/>
      <c r="K23" s="37"/>
      <c r="L23" s="155"/>
      <c r="M23" s="276">
        <v>8225</v>
      </c>
      <c r="N23" s="37"/>
      <c r="O23" s="37"/>
      <c r="P23" s="156">
        <v>8225</v>
      </c>
      <c r="Q23" s="308" t="s">
        <v>115</v>
      </c>
      <c r="R23" s="157"/>
      <c r="S23" s="59">
        <v>20000</v>
      </c>
      <c r="T23" s="64">
        <v>20000</v>
      </c>
      <c r="U23" s="64"/>
      <c r="V23" s="64"/>
      <c r="W23" s="64"/>
      <c r="X23" s="64"/>
      <c r="Y23" s="67"/>
      <c r="Z23" s="64">
        <v>22690</v>
      </c>
      <c r="AA23" s="64"/>
      <c r="AB23" s="64"/>
      <c r="AC23" s="64">
        <v>22690</v>
      </c>
      <c r="AD23" s="343" t="s">
        <v>120</v>
      </c>
      <c r="AE23" s="158"/>
      <c r="AF23" s="59">
        <v>50000</v>
      </c>
      <c r="AG23" s="64">
        <v>50000</v>
      </c>
      <c r="AH23" s="64"/>
      <c r="AI23" s="64"/>
      <c r="AJ23" s="64"/>
      <c r="AK23" s="64"/>
      <c r="AL23" s="67"/>
      <c r="AM23" s="64">
        <v>35259</v>
      </c>
      <c r="AN23" s="64"/>
      <c r="AO23" s="64"/>
      <c r="AP23" s="64">
        <v>35259</v>
      </c>
      <c r="AQ23" s="343" t="s">
        <v>135</v>
      </c>
      <c r="AR23" s="88"/>
      <c r="AS23" s="59">
        <v>50000</v>
      </c>
      <c r="AT23" s="64">
        <v>50000</v>
      </c>
      <c r="AU23" s="64"/>
      <c r="AV23" s="64"/>
      <c r="AW23" s="64"/>
      <c r="AX23" s="67"/>
      <c r="AY23" s="64">
        <v>20103</v>
      </c>
      <c r="AZ23" s="64"/>
      <c r="BA23" s="64"/>
      <c r="BB23" s="64">
        <v>20103</v>
      </c>
      <c r="BC23" s="411"/>
      <c r="BD23" s="251"/>
      <c r="BE23" s="64">
        <v>36254</v>
      </c>
      <c r="BF23" s="68"/>
      <c r="BG23" s="68"/>
      <c r="BH23" s="68"/>
      <c r="BI23" s="69"/>
    </row>
    <row r="24" spans="1:61" s="437" customFormat="1" ht="409.5" customHeight="1">
      <c r="A24" s="360"/>
      <c r="B24" s="356"/>
      <c r="C24" s="152" t="s">
        <v>39</v>
      </c>
      <c r="D24" s="419" t="s">
        <v>104</v>
      </c>
      <c r="E24" s="420"/>
      <c r="F24" s="421">
        <v>20000</v>
      </c>
      <c r="G24" s="422">
        <v>20000</v>
      </c>
      <c r="H24" s="423"/>
      <c r="I24" s="423"/>
      <c r="J24" s="423"/>
      <c r="K24" s="423"/>
      <c r="L24" s="424"/>
      <c r="M24" s="425">
        <v>12622</v>
      </c>
      <c r="N24" s="423"/>
      <c r="O24" s="423"/>
      <c r="P24" s="426">
        <v>12622</v>
      </c>
      <c r="Q24" s="427" t="s">
        <v>118</v>
      </c>
      <c r="R24" s="428"/>
      <c r="S24" s="429">
        <v>20000</v>
      </c>
      <c r="T24" s="430">
        <v>20000</v>
      </c>
      <c r="U24" s="430"/>
      <c r="V24" s="430"/>
      <c r="W24" s="430"/>
      <c r="X24" s="430"/>
      <c r="Y24" s="431"/>
      <c r="Z24" s="430">
        <v>18326</v>
      </c>
      <c r="AA24" s="430"/>
      <c r="AB24" s="430"/>
      <c r="AC24" s="430">
        <v>18326</v>
      </c>
      <c r="AD24" s="345" t="s">
        <v>130</v>
      </c>
      <c r="AE24" s="432"/>
      <c r="AF24" s="429">
        <v>50000</v>
      </c>
      <c r="AG24" s="430">
        <v>50000</v>
      </c>
      <c r="AH24" s="430"/>
      <c r="AI24" s="430"/>
      <c r="AJ24" s="430"/>
      <c r="AK24" s="430"/>
      <c r="AL24" s="431"/>
      <c r="AM24" s="430">
        <v>17355</v>
      </c>
      <c r="AN24" s="430"/>
      <c r="AO24" s="430"/>
      <c r="AP24" s="430">
        <v>17355</v>
      </c>
      <c r="AQ24" s="345" t="s">
        <v>136</v>
      </c>
      <c r="AR24" s="433"/>
      <c r="AS24" s="429">
        <v>40000</v>
      </c>
      <c r="AT24" s="430">
        <v>40000</v>
      </c>
      <c r="AU24" s="430"/>
      <c r="AV24" s="430"/>
      <c r="AW24" s="430"/>
      <c r="AX24" s="431"/>
      <c r="AY24" s="430">
        <v>12228</v>
      </c>
      <c r="AZ24" s="430"/>
      <c r="BA24" s="430"/>
      <c r="BB24" s="430">
        <v>12228</v>
      </c>
      <c r="BC24" s="411"/>
      <c r="BD24" s="434"/>
      <c r="BE24" s="430">
        <v>51008</v>
      </c>
      <c r="BF24" s="435"/>
      <c r="BG24" s="435"/>
      <c r="BH24" s="435"/>
      <c r="BI24" s="436"/>
    </row>
    <row r="25" spans="1:61" ht="291" customHeight="1">
      <c r="A25" s="360"/>
      <c r="B25" s="356"/>
      <c r="C25" s="152" t="s">
        <v>40</v>
      </c>
      <c r="D25" s="84">
        <v>2.1</v>
      </c>
      <c r="E25" s="153"/>
      <c r="F25" s="159">
        <v>50000</v>
      </c>
      <c r="G25" s="263">
        <v>50000</v>
      </c>
      <c r="H25" s="1"/>
      <c r="I25" s="1"/>
      <c r="J25" s="1"/>
      <c r="K25" s="1"/>
      <c r="L25" s="103"/>
      <c r="M25" s="104">
        <v>18711</v>
      </c>
      <c r="N25" s="1"/>
      <c r="O25" s="1"/>
      <c r="P25" s="160">
        <v>18711</v>
      </c>
      <c r="Q25" s="308" t="s">
        <v>114</v>
      </c>
      <c r="R25" s="157"/>
      <c r="S25" s="59">
        <v>35000</v>
      </c>
      <c r="T25" s="64">
        <v>35000</v>
      </c>
      <c r="U25" s="64"/>
      <c r="V25" s="64"/>
      <c r="W25" s="64"/>
      <c r="X25" s="64"/>
      <c r="Y25" s="67"/>
      <c r="Z25" s="64">
        <v>30695</v>
      </c>
      <c r="AA25" s="64"/>
      <c r="AB25" s="64"/>
      <c r="AC25" s="64">
        <v>30695</v>
      </c>
      <c r="AD25" s="343" t="s">
        <v>131</v>
      </c>
      <c r="AE25" s="158"/>
      <c r="AF25" s="59">
        <v>40000</v>
      </c>
      <c r="AG25" s="64">
        <v>40000</v>
      </c>
      <c r="AH25" s="64"/>
      <c r="AI25" s="64"/>
      <c r="AJ25" s="64"/>
      <c r="AK25" s="64"/>
      <c r="AL25" s="67"/>
      <c r="AM25" s="64">
        <v>22843</v>
      </c>
      <c r="AN25" s="64"/>
      <c r="AO25" s="64"/>
      <c r="AP25" s="64">
        <v>22843</v>
      </c>
      <c r="AQ25" s="343" t="s">
        <v>137</v>
      </c>
      <c r="AR25" s="88"/>
      <c r="AS25" s="59">
        <v>40000</v>
      </c>
      <c r="AT25" s="64">
        <v>40000</v>
      </c>
      <c r="AU25" s="64"/>
      <c r="AV25" s="64"/>
      <c r="AW25" s="64"/>
      <c r="AX25" s="67"/>
      <c r="AY25" s="64">
        <v>20140</v>
      </c>
      <c r="AZ25" s="64"/>
      <c r="BA25" s="64"/>
      <c r="BB25" s="64">
        <v>20140</v>
      </c>
      <c r="BC25" s="411"/>
      <c r="BD25" s="251"/>
      <c r="BE25" s="64">
        <v>29615</v>
      </c>
      <c r="BF25" s="68"/>
      <c r="BG25" s="68"/>
      <c r="BH25" s="68"/>
      <c r="BI25" s="69"/>
    </row>
    <row r="26" spans="1:61" ht="257.25" thickBot="1">
      <c r="A26" s="360"/>
      <c r="B26" s="355"/>
      <c r="C26" s="161" t="s">
        <v>41</v>
      </c>
      <c r="D26" s="162" t="s">
        <v>42</v>
      </c>
      <c r="E26" s="163"/>
      <c r="F26" s="164">
        <v>10000</v>
      </c>
      <c r="G26" s="268">
        <v>10000</v>
      </c>
      <c r="H26" s="73"/>
      <c r="I26" s="73"/>
      <c r="J26" s="73"/>
      <c r="K26" s="73"/>
      <c r="L26" s="74"/>
      <c r="M26" s="73"/>
      <c r="N26" s="73"/>
      <c r="O26" s="73"/>
      <c r="P26" s="165" t="s">
        <v>21</v>
      </c>
      <c r="Q26" s="337" t="s">
        <v>113</v>
      </c>
      <c r="R26" s="166"/>
      <c r="S26" s="76">
        <v>10000</v>
      </c>
      <c r="T26" s="77">
        <v>10000</v>
      </c>
      <c r="U26" s="77"/>
      <c r="V26" s="77"/>
      <c r="W26" s="77"/>
      <c r="X26" s="77"/>
      <c r="Y26" s="78"/>
      <c r="Z26" s="77">
        <v>11949</v>
      </c>
      <c r="AA26" s="77"/>
      <c r="AB26" s="77"/>
      <c r="AC26" s="77">
        <v>11949</v>
      </c>
      <c r="AD26" s="344" t="s">
        <v>107</v>
      </c>
      <c r="AE26" s="167"/>
      <c r="AF26" s="76">
        <v>20000</v>
      </c>
      <c r="AG26" s="77">
        <v>20000</v>
      </c>
      <c r="AH26" s="77"/>
      <c r="AI26" s="77"/>
      <c r="AJ26" s="77"/>
      <c r="AK26" s="77"/>
      <c r="AL26" s="78"/>
      <c r="AM26" s="77">
        <v>22827</v>
      </c>
      <c r="AN26" s="77"/>
      <c r="AO26" s="77"/>
      <c r="AP26" s="77">
        <v>22827</v>
      </c>
      <c r="AQ26" s="344" t="s">
        <v>138</v>
      </c>
      <c r="AR26" s="100"/>
      <c r="AS26" s="76">
        <v>30000</v>
      </c>
      <c r="AT26" s="77">
        <v>30000</v>
      </c>
      <c r="AU26" s="77"/>
      <c r="AV26" s="77"/>
      <c r="AW26" s="77"/>
      <c r="AX26" s="78"/>
      <c r="AY26" s="77">
        <v>15171</v>
      </c>
      <c r="AZ26" s="77"/>
      <c r="BA26" s="77"/>
      <c r="BB26" s="77">
        <v>15171</v>
      </c>
      <c r="BC26" s="411"/>
      <c r="BD26" s="251"/>
      <c r="BE26" s="77">
        <v>8483</v>
      </c>
      <c r="BF26" s="81"/>
      <c r="BG26" s="81"/>
      <c r="BH26" s="81"/>
      <c r="BI26" s="82"/>
    </row>
    <row r="27" spans="1:61" ht="79" customHeight="1" thickBot="1">
      <c r="A27" s="170" t="s">
        <v>43</v>
      </c>
      <c r="B27" s="286" t="s">
        <v>44</v>
      </c>
      <c r="C27" s="249"/>
      <c r="E27" s="153"/>
      <c r="F27" s="169"/>
      <c r="G27" s="1"/>
      <c r="H27" s="1"/>
      <c r="I27" s="1"/>
      <c r="J27" s="1"/>
      <c r="K27" s="1"/>
      <c r="L27" s="103"/>
      <c r="M27" s="1"/>
      <c r="N27" s="1"/>
      <c r="O27" s="1"/>
      <c r="P27" s="1"/>
      <c r="R27" s="157"/>
      <c r="S27" s="59"/>
      <c r="T27" s="64"/>
      <c r="U27" s="64"/>
      <c r="V27" s="64"/>
      <c r="W27" s="64"/>
      <c r="X27" s="64"/>
      <c r="Y27" s="67"/>
      <c r="Z27" s="64"/>
      <c r="AA27" s="64"/>
      <c r="AB27" s="64"/>
      <c r="AC27" s="64"/>
      <c r="AD27" s="328"/>
      <c r="AE27" s="158"/>
      <c r="AF27" s="59"/>
      <c r="AG27" s="64"/>
      <c r="AH27" s="64"/>
      <c r="AI27" s="64"/>
      <c r="AJ27" s="64"/>
      <c r="AK27" s="64"/>
      <c r="AL27" s="67"/>
      <c r="AM27" s="64"/>
      <c r="AN27" s="64"/>
      <c r="AO27" s="64"/>
      <c r="AP27" s="64"/>
      <c r="AQ27" s="328"/>
      <c r="AR27" s="88"/>
      <c r="AS27" s="59"/>
      <c r="AT27" s="64"/>
      <c r="AU27" s="64"/>
      <c r="AV27" s="64"/>
      <c r="AW27" s="64"/>
      <c r="AX27" s="67"/>
      <c r="AY27" s="64"/>
      <c r="AZ27" s="64"/>
      <c r="BA27" s="64"/>
      <c r="BB27" s="64"/>
      <c r="BC27" s="411"/>
      <c r="BD27" s="251"/>
      <c r="BE27" s="64"/>
      <c r="BF27" s="68"/>
      <c r="BG27" s="68"/>
      <c r="BH27" s="68"/>
      <c r="BI27" s="69"/>
    </row>
    <row r="28" spans="1:61" ht="97.5" customHeight="1" thickBot="1">
      <c r="A28" s="170" t="s">
        <v>45</v>
      </c>
      <c r="B28" s="287" t="s">
        <v>46</v>
      </c>
      <c r="C28" s="250"/>
      <c r="E28" s="153"/>
      <c r="F28" s="169"/>
      <c r="G28" s="1"/>
      <c r="H28" s="1"/>
      <c r="I28" s="1"/>
      <c r="J28" s="1"/>
      <c r="K28" s="1"/>
      <c r="L28" s="103"/>
      <c r="M28" s="1"/>
      <c r="N28" s="1"/>
      <c r="O28" s="1"/>
      <c r="P28" s="1"/>
      <c r="R28" s="157"/>
      <c r="S28" s="59"/>
      <c r="T28" s="64"/>
      <c r="U28" s="64"/>
      <c r="V28" s="64"/>
      <c r="W28" s="64"/>
      <c r="X28" s="64"/>
      <c r="Y28" s="67"/>
      <c r="Z28" s="64"/>
      <c r="AA28" s="64"/>
      <c r="AB28" s="64"/>
      <c r="AC28" s="64"/>
      <c r="AD28" s="328"/>
      <c r="AE28" s="158"/>
      <c r="AF28" s="59"/>
      <c r="AG28" s="64"/>
      <c r="AH28" s="64"/>
      <c r="AI28" s="64"/>
      <c r="AJ28" s="64"/>
      <c r="AK28" s="64"/>
      <c r="AL28" s="67"/>
      <c r="AM28" s="64"/>
      <c r="AN28" s="64"/>
      <c r="AO28" s="64"/>
      <c r="AP28" s="64"/>
      <c r="AQ28" s="328"/>
      <c r="AR28" s="88"/>
      <c r="AS28" s="59"/>
      <c r="AT28" s="64"/>
      <c r="AU28" s="64"/>
      <c r="AV28" s="64"/>
      <c r="AW28" s="64"/>
      <c r="AX28" s="67"/>
      <c r="AY28" s="64"/>
      <c r="AZ28" s="64"/>
      <c r="BA28" s="64"/>
      <c r="BB28" s="64"/>
      <c r="BC28" s="411"/>
      <c r="BD28" s="251"/>
      <c r="BE28" s="64"/>
      <c r="BF28" s="68"/>
      <c r="BG28" s="68"/>
      <c r="BH28" s="68"/>
      <c r="BI28" s="69"/>
    </row>
    <row r="29" spans="1:61" ht="84.25" customHeight="1" thickBot="1">
      <c r="A29" s="170" t="s">
        <v>47</v>
      </c>
      <c r="B29" s="287" t="s">
        <v>48</v>
      </c>
      <c r="C29" s="250"/>
      <c r="E29" s="153"/>
      <c r="F29" s="169"/>
      <c r="G29" s="1"/>
      <c r="H29" s="1"/>
      <c r="I29" s="1"/>
      <c r="J29" s="1"/>
      <c r="K29" s="1"/>
      <c r="L29" s="103"/>
      <c r="M29" s="1"/>
      <c r="N29" s="1"/>
      <c r="O29" s="1"/>
      <c r="P29" s="1"/>
      <c r="R29" s="157"/>
      <c r="S29" s="59"/>
      <c r="T29" s="64"/>
      <c r="U29" s="64"/>
      <c r="V29" s="64"/>
      <c r="W29" s="64"/>
      <c r="X29" s="64"/>
      <c r="Y29" s="67"/>
      <c r="Z29" s="64"/>
      <c r="AA29" s="64"/>
      <c r="AB29" s="64"/>
      <c r="AC29" s="64"/>
      <c r="AD29" s="328"/>
      <c r="AE29" s="158"/>
      <c r="AF29" s="59"/>
      <c r="AG29" s="64"/>
      <c r="AH29" s="64"/>
      <c r="AI29" s="64"/>
      <c r="AJ29" s="64"/>
      <c r="AK29" s="64"/>
      <c r="AL29" s="67"/>
      <c r="AM29" s="64"/>
      <c r="AN29" s="64"/>
      <c r="AO29" s="64"/>
      <c r="AP29" s="64"/>
      <c r="AQ29" s="328"/>
      <c r="AR29" s="88"/>
      <c r="AS29" s="59"/>
      <c r="AT29" s="64"/>
      <c r="AU29" s="64"/>
      <c r="AV29" s="64"/>
      <c r="AW29" s="64"/>
      <c r="AX29" s="67"/>
      <c r="AY29" s="64"/>
      <c r="AZ29" s="64"/>
      <c r="BA29" s="64"/>
      <c r="BB29" s="64"/>
      <c r="BC29" s="411"/>
      <c r="BD29" s="251"/>
      <c r="BE29" s="64"/>
      <c r="BF29" s="68"/>
      <c r="BG29" s="68"/>
      <c r="BH29" s="68"/>
      <c r="BI29" s="69"/>
    </row>
    <row r="30" spans="1:61" ht="85" customHeight="1" thickBot="1">
      <c r="A30" s="171" t="s">
        <v>49</v>
      </c>
      <c r="B30" s="288" t="s">
        <v>50</v>
      </c>
      <c r="C30" s="161"/>
      <c r="D30" s="173"/>
      <c r="E30" s="163"/>
      <c r="F30" s="72"/>
      <c r="G30" s="73"/>
      <c r="H30" s="73"/>
      <c r="I30" s="73"/>
      <c r="J30" s="73"/>
      <c r="K30" s="73"/>
      <c r="L30" s="74"/>
      <c r="M30" s="73"/>
      <c r="N30" s="73"/>
      <c r="O30" s="73"/>
      <c r="P30" s="73"/>
      <c r="Q30" s="312"/>
      <c r="R30" s="166"/>
      <c r="S30" s="76"/>
      <c r="T30" s="77"/>
      <c r="U30" s="77"/>
      <c r="V30" s="77"/>
      <c r="W30" s="77"/>
      <c r="X30" s="77"/>
      <c r="Y30" s="78"/>
      <c r="Z30" s="77"/>
      <c r="AA30" s="77"/>
      <c r="AB30" s="77"/>
      <c r="AC30" s="77"/>
      <c r="AD30" s="329"/>
      <c r="AE30" s="167"/>
      <c r="AF30" s="76"/>
      <c r="AG30" s="77"/>
      <c r="AH30" s="77"/>
      <c r="AI30" s="77"/>
      <c r="AJ30" s="77"/>
      <c r="AK30" s="77"/>
      <c r="AL30" s="78"/>
      <c r="AM30" s="77"/>
      <c r="AN30" s="77"/>
      <c r="AO30" s="77"/>
      <c r="AP30" s="77"/>
      <c r="AQ30" s="329"/>
      <c r="AR30" s="100"/>
      <c r="AS30" s="76"/>
      <c r="AT30" s="77"/>
      <c r="AU30" s="77"/>
      <c r="AV30" s="77"/>
      <c r="AW30" s="77"/>
      <c r="AX30" s="78"/>
      <c r="AY30" s="77"/>
      <c r="AZ30" s="77"/>
      <c r="BA30" s="77"/>
      <c r="BB30" s="77"/>
      <c r="BC30" s="411"/>
      <c r="BD30" s="257"/>
      <c r="BE30" s="77"/>
      <c r="BF30" s="81"/>
      <c r="BG30" s="81"/>
      <c r="BH30" s="81"/>
      <c r="BI30" s="82"/>
    </row>
    <row r="31" spans="1:61" s="136" customFormat="1" ht="15.25" thickBot="1">
      <c r="A31" s="352" t="s">
        <v>51</v>
      </c>
      <c r="B31" s="353"/>
      <c r="C31" s="125"/>
      <c r="D31" s="126"/>
      <c r="E31" s="71"/>
      <c r="F31" s="271">
        <v>100000</v>
      </c>
      <c r="G31" s="270">
        <v>100000</v>
      </c>
      <c r="H31" s="93"/>
      <c r="I31" s="93"/>
      <c r="J31" s="93"/>
      <c r="K31" s="93"/>
      <c r="L31" s="127"/>
      <c r="M31" s="175">
        <f>SUM(M23:M30)</f>
        <v>39558</v>
      </c>
      <c r="N31" s="128"/>
      <c r="O31" s="128"/>
      <c r="P31" s="175">
        <v>39558</v>
      </c>
      <c r="Q31" s="315"/>
      <c r="R31" s="75"/>
      <c r="S31" s="129">
        <v>85000</v>
      </c>
      <c r="T31" s="97">
        <v>85000</v>
      </c>
      <c r="U31" s="97"/>
      <c r="V31" s="97"/>
      <c r="W31" s="97"/>
      <c r="X31" s="97"/>
      <c r="Y31" s="130"/>
      <c r="Z31" s="131">
        <f>SUM(Z23:Z30)</f>
        <v>83660</v>
      </c>
      <c r="AA31" s="131"/>
      <c r="AB31" s="131"/>
      <c r="AC31" s="131">
        <v>83660</v>
      </c>
      <c r="AD31" s="322"/>
      <c r="AE31" s="79"/>
      <c r="AF31" s="132">
        <v>160000</v>
      </c>
      <c r="AG31" s="97">
        <f>SUM(AF31)</f>
        <v>160000</v>
      </c>
      <c r="AH31" s="97"/>
      <c r="AI31" s="97"/>
      <c r="AJ31" s="97"/>
      <c r="AK31" s="97"/>
      <c r="AL31" s="130"/>
      <c r="AM31" s="131">
        <f>SUM(AM23:AM30)</f>
        <v>98284</v>
      </c>
      <c r="AN31" s="131"/>
      <c r="AO31" s="131"/>
      <c r="AP31" s="131">
        <f>SUM(AP23:AP30)</f>
        <v>98284</v>
      </c>
      <c r="AQ31" s="322"/>
      <c r="AR31" s="80"/>
      <c r="AS31" s="129">
        <v>160000</v>
      </c>
      <c r="AT31" s="131">
        <f>SUM(AS31)</f>
        <v>160000</v>
      </c>
      <c r="AU31" s="131"/>
      <c r="AV31" s="131"/>
      <c r="AW31" s="131"/>
      <c r="AX31" s="133"/>
      <c r="AY31" s="131">
        <f>SUM(AY23:AY30)</f>
        <v>67642</v>
      </c>
      <c r="AZ31" s="131"/>
      <c r="BA31" s="131"/>
      <c r="BB31" s="131">
        <v>67642</v>
      </c>
      <c r="BC31" s="411"/>
      <c r="BD31" s="258"/>
      <c r="BE31" s="131">
        <v>125360</v>
      </c>
      <c r="BF31" s="134"/>
      <c r="BG31" s="134"/>
      <c r="BH31" s="134"/>
      <c r="BI31" s="135"/>
    </row>
    <row r="32" spans="1:61" ht="15.25" thickBot="1">
      <c r="A32" s="176" t="s">
        <v>52</v>
      </c>
      <c r="B32" s="137"/>
      <c r="C32" s="177"/>
      <c r="D32" s="138"/>
      <c r="E32" s="178"/>
      <c r="F32" s="140"/>
      <c r="G32" s="141"/>
      <c r="H32" s="141"/>
      <c r="I32" s="141"/>
      <c r="J32" s="141"/>
      <c r="K32" s="141"/>
      <c r="L32" s="142"/>
      <c r="M32" s="141"/>
      <c r="N32" s="141"/>
      <c r="O32" s="141"/>
      <c r="P32" s="141"/>
      <c r="Q32" s="316"/>
      <c r="R32" s="143"/>
      <c r="S32" s="76"/>
      <c r="T32" s="144"/>
      <c r="U32" s="144"/>
      <c r="V32" s="144"/>
      <c r="W32" s="144"/>
      <c r="X32" s="144"/>
      <c r="Y32" s="145"/>
      <c r="Z32" s="144"/>
      <c r="AA32" s="144"/>
      <c r="AB32" s="144"/>
      <c r="AC32" s="144"/>
      <c r="AD32" s="334"/>
      <c r="AE32" s="146"/>
      <c r="AF32" s="147"/>
      <c r="AG32" s="144"/>
      <c r="AH32" s="144"/>
      <c r="AI32" s="144"/>
      <c r="AJ32" s="144"/>
      <c r="AK32" s="144"/>
      <c r="AL32" s="145"/>
      <c r="AM32" s="144"/>
      <c r="AN32" s="144"/>
      <c r="AO32" s="144"/>
      <c r="AP32" s="144"/>
      <c r="AQ32" s="334"/>
      <c r="AR32" s="146"/>
      <c r="AS32" s="147"/>
      <c r="AT32" s="144"/>
      <c r="AU32" s="144"/>
      <c r="AV32" s="144"/>
      <c r="AW32" s="144"/>
      <c r="AX32" s="145"/>
      <c r="AY32" s="144"/>
      <c r="AZ32" s="144"/>
      <c r="BA32" s="144"/>
      <c r="BB32" s="144"/>
      <c r="BC32" s="411"/>
      <c r="BD32" s="259"/>
      <c r="BE32" s="144"/>
      <c r="BF32" s="179"/>
      <c r="BG32" s="179"/>
      <c r="BH32" s="81"/>
      <c r="BI32" s="82"/>
    </row>
    <row r="33" spans="1:61" ht="117" customHeight="1" thickBot="1">
      <c r="A33" s="168">
        <v>3.1</v>
      </c>
      <c r="B33" s="288" t="s">
        <v>53</v>
      </c>
      <c r="C33" s="161" t="s">
        <v>54</v>
      </c>
      <c r="D33" s="92">
        <v>3.1</v>
      </c>
      <c r="E33" s="163"/>
      <c r="F33" s="164"/>
      <c r="G33" s="73"/>
      <c r="H33" s="73"/>
      <c r="I33" s="197"/>
      <c r="J33" s="73"/>
      <c r="K33" s="73"/>
      <c r="L33" s="74"/>
      <c r="M33" s="73"/>
      <c r="N33" s="73"/>
      <c r="O33" s="73"/>
      <c r="P33" s="73"/>
      <c r="Q33" s="312"/>
      <c r="R33" s="166"/>
      <c r="S33" s="76"/>
      <c r="T33" s="77"/>
      <c r="U33" s="77"/>
      <c r="V33" s="77"/>
      <c r="W33" s="77"/>
      <c r="X33" s="77"/>
      <c r="Y33" s="78"/>
      <c r="Z33" s="77"/>
      <c r="AA33" s="77"/>
      <c r="AB33" s="77"/>
      <c r="AC33" s="77"/>
      <c r="AD33" s="329"/>
      <c r="AE33" s="167"/>
      <c r="AF33" s="76"/>
      <c r="AG33" s="77"/>
      <c r="AH33" s="77"/>
      <c r="AI33" s="77"/>
      <c r="AJ33" s="77"/>
      <c r="AK33" s="77"/>
      <c r="AL33" s="78"/>
      <c r="AM33" s="77"/>
      <c r="AN33" s="77"/>
      <c r="AO33" s="77"/>
      <c r="AP33" s="77"/>
      <c r="AQ33" s="336"/>
      <c r="AR33" s="100"/>
      <c r="AS33" s="76"/>
      <c r="AT33" s="77"/>
      <c r="AU33" s="77"/>
      <c r="AV33" s="77"/>
      <c r="AW33" s="77"/>
      <c r="AX33" s="78"/>
      <c r="AY33" s="77"/>
      <c r="AZ33" s="77"/>
      <c r="BA33" s="77"/>
      <c r="BB33" s="77"/>
      <c r="BC33" s="411"/>
      <c r="BD33" s="260"/>
      <c r="BE33" s="77"/>
      <c r="BF33" s="81"/>
      <c r="BG33" s="81"/>
      <c r="BH33" s="81"/>
      <c r="BI33" s="82"/>
    </row>
    <row r="34" spans="1:61" ht="128.25">
      <c r="A34" s="359">
        <v>3.2</v>
      </c>
      <c r="B34" s="354" t="s">
        <v>55</v>
      </c>
      <c r="C34" s="152" t="s">
        <v>100</v>
      </c>
      <c r="D34" s="180">
        <v>3.2</v>
      </c>
      <c r="E34" s="153"/>
      <c r="F34" s="159">
        <v>30000</v>
      </c>
      <c r="G34" s="269">
        <v>30000</v>
      </c>
      <c r="H34" s="1"/>
      <c r="I34" s="1"/>
      <c r="J34" s="1"/>
      <c r="K34" s="1"/>
      <c r="L34" s="103"/>
      <c r="M34" s="104">
        <v>28712</v>
      </c>
      <c r="N34" s="1"/>
      <c r="O34" s="1"/>
      <c r="P34" s="160">
        <v>28712</v>
      </c>
      <c r="Q34" s="308" t="s">
        <v>112</v>
      </c>
      <c r="R34" s="157"/>
      <c r="S34" s="59">
        <v>30000</v>
      </c>
      <c r="T34" s="64">
        <v>30000</v>
      </c>
      <c r="U34" s="64"/>
      <c r="V34" s="64"/>
      <c r="W34" s="64"/>
      <c r="X34" s="64"/>
      <c r="Y34" s="67"/>
      <c r="Z34" s="64">
        <v>30534</v>
      </c>
      <c r="AA34" s="64"/>
      <c r="AB34" s="64"/>
      <c r="AC34" s="64">
        <v>30534</v>
      </c>
      <c r="AD34" s="331" t="s">
        <v>129</v>
      </c>
      <c r="AE34" s="158"/>
      <c r="AF34" s="59">
        <v>107000</v>
      </c>
      <c r="AG34" s="64">
        <v>107000</v>
      </c>
      <c r="AH34" s="64"/>
      <c r="AI34" s="64"/>
      <c r="AJ34" s="64"/>
      <c r="AK34" s="64"/>
      <c r="AL34" s="67"/>
      <c r="AM34" s="64">
        <v>49651</v>
      </c>
      <c r="AN34" s="64"/>
      <c r="AO34" s="64"/>
      <c r="AP34" s="64">
        <v>49651</v>
      </c>
      <c r="AQ34" s="343" t="s">
        <v>139</v>
      </c>
      <c r="AR34" s="88"/>
      <c r="AS34" s="59" t="s">
        <v>21</v>
      </c>
      <c r="AT34" s="64"/>
      <c r="AU34" s="64"/>
      <c r="AV34" s="64"/>
      <c r="AW34" s="64"/>
      <c r="AX34" s="67"/>
      <c r="AY34" s="64">
        <v>24344</v>
      </c>
      <c r="AZ34" s="64"/>
      <c r="BA34" s="64"/>
      <c r="BB34" s="64">
        <v>24344</v>
      </c>
      <c r="BC34" s="411"/>
      <c r="BD34" s="261"/>
      <c r="BE34" s="300">
        <v>25578</v>
      </c>
      <c r="BF34" s="68"/>
      <c r="BG34" s="68"/>
      <c r="BH34" s="68"/>
      <c r="BI34" s="69"/>
    </row>
    <row r="35" spans="1:61" ht="68.25" customHeight="1" thickBot="1">
      <c r="A35" s="361"/>
      <c r="B35" s="355"/>
      <c r="C35" s="161" t="s">
        <v>56</v>
      </c>
      <c r="D35" s="92">
        <v>3.2</v>
      </c>
      <c r="E35" s="163"/>
      <c r="F35" s="72"/>
      <c r="G35" s="73"/>
      <c r="H35" s="73"/>
      <c r="I35" s="73"/>
      <c r="J35" s="73"/>
      <c r="K35" s="73"/>
      <c r="L35" s="74"/>
      <c r="M35" s="73"/>
      <c r="N35" s="73"/>
      <c r="O35" s="73"/>
      <c r="P35" s="73"/>
      <c r="Q35" s="312"/>
      <c r="R35" s="166"/>
      <c r="S35" s="76"/>
      <c r="T35" s="77"/>
      <c r="U35" s="77"/>
      <c r="V35" s="77"/>
      <c r="W35" s="77"/>
      <c r="X35" s="77"/>
      <c r="Y35" s="78"/>
      <c r="Z35" s="77"/>
      <c r="AA35" s="77"/>
      <c r="AB35" s="77"/>
      <c r="AC35" s="77"/>
      <c r="AD35" s="329"/>
      <c r="AE35" s="167"/>
      <c r="AF35" s="76" t="s">
        <v>21</v>
      </c>
      <c r="AG35" s="77"/>
      <c r="AH35" s="77"/>
      <c r="AI35" s="77"/>
      <c r="AJ35" s="77"/>
      <c r="AK35" s="77"/>
      <c r="AL35" s="78"/>
      <c r="AM35" s="77"/>
      <c r="AN35" s="77"/>
      <c r="AO35" s="77"/>
      <c r="AP35" s="77"/>
      <c r="AQ35" s="329"/>
      <c r="AR35" s="100"/>
      <c r="AS35" s="76" t="s">
        <v>21</v>
      </c>
      <c r="AT35" s="77"/>
      <c r="AU35" s="77"/>
      <c r="AV35" s="77"/>
      <c r="AW35" s="77"/>
      <c r="AX35" s="78"/>
      <c r="AY35" s="77"/>
      <c r="AZ35" s="77"/>
      <c r="BA35" s="77"/>
      <c r="BB35" s="77" t="s">
        <v>21</v>
      </c>
      <c r="BC35" s="411"/>
      <c r="BD35" s="257"/>
      <c r="BE35" s="77" t="s">
        <v>21</v>
      </c>
      <c r="BF35" s="81"/>
      <c r="BG35" s="81"/>
      <c r="BH35" s="81"/>
      <c r="BI35" s="82"/>
    </row>
    <row r="36" spans="1:61" ht="87.75" customHeight="1" thickBot="1">
      <c r="A36" s="168">
        <v>3.3</v>
      </c>
      <c r="B36" s="288" t="s">
        <v>57</v>
      </c>
      <c r="C36" s="161" t="s">
        <v>101</v>
      </c>
      <c r="D36" s="92">
        <v>3.3</v>
      </c>
      <c r="E36" s="163"/>
      <c r="F36" s="72"/>
      <c r="G36" s="73"/>
      <c r="H36" s="73"/>
      <c r="I36" s="73"/>
      <c r="J36" s="73"/>
      <c r="K36" s="73"/>
      <c r="L36" s="74"/>
      <c r="M36" s="73"/>
      <c r="N36" s="73"/>
      <c r="O36" s="73"/>
      <c r="P36" s="73"/>
      <c r="Q36" s="312"/>
      <c r="R36" s="166"/>
      <c r="S36" s="76"/>
      <c r="T36" s="77"/>
      <c r="U36" s="77"/>
      <c r="V36" s="77"/>
      <c r="W36" s="77"/>
      <c r="X36" s="77"/>
      <c r="Y36" s="78"/>
      <c r="Z36" s="77"/>
      <c r="AA36" s="77"/>
      <c r="AB36" s="77"/>
      <c r="AC36" s="77"/>
      <c r="AD36" s="329"/>
      <c r="AE36" s="167"/>
      <c r="AF36" s="76" t="s">
        <v>21</v>
      </c>
      <c r="AG36" s="77"/>
      <c r="AH36" s="77"/>
      <c r="AI36" s="77"/>
      <c r="AJ36" s="77"/>
      <c r="AK36" s="77"/>
      <c r="AL36" s="78"/>
      <c r="AM36" s="77"/>
      <c r="AN36" s="77"/>
      <c r="AO36" s="77"/>
      <c r="AP36" s="77"/>
      <c r="AQ36" s="329"/>
      <c r="AR36" s="100"/>
      <c r="AS36" s="76" t="s">
        <v>21</v>
      </c>
      <c r="AT36" s="77"/>
      <c r="AU36" s="77"/>
      <c r="AV36" s="77"/>
      <c r="AW36" s="77"/>
      <c r="AX36" s="78"/>
      <c r="AY36" s="77"/>
      <c r="AZ36" s="77"/>
      <c r="BA36" s="77"/>
      <c r="BB36" s="77" t="s">
        <v>21</v>
      </c>
      <c r="BC36" s="411"/>
      <c r="BD36" s="260"/>
      <c r="BE36" s="77" t="s">
        <v>21</v>
      </c>
      <c r="BF36" s="81"/>
      <c r="BG36" s="81"/>
      <c r="BH36" s="81"/>
      <c r="BI36" s="82"/>
    </row>
    <row r="37" spans="1:61" ht="126" customHeight="1" thickBot="1">
      <c r="A37" s="168">
        <v>3.4</v>
      </c>
      <c r="B37" s="288" t="s">
        <v>58</v>
      </c>
      <c r="C37" s="161"/>
      <c r="D37" s="92"/>
      <c r="E37" s="163"/>
      <c r="F37" s="72"/>
      <c r="G37" s="73"/>
      <c r="H37" s="73"/>
      <c r="I37" s="73"/>
      <c r="J37" s="73"/>
      <c r="K37" s="73"/>
      <c r="L37" s="74"/>
      <c r="M37" s="73"/>
      <c r="N37" s="73"/>
      <c r="O37" s="73"/>
      <c r="P37" s="73"/>
      <c r="Q37" s="312"/>
      <c r="R37" s="166"/>
      <c r="S37" s="76"/>
      <c r="T37" s="77"/>
      <c r="U37" s="77"/>
      <c r="V37" s="77"/>
      <c r="W37" s="77"/>
      <c r="X37" s="77"/>
      <c r="Y37" s="78"/>
      <c r="Z37" s="77"/>
      <c r="AA37" s="77"/>
      <c r="AB37" s="77"/>
      <c r="AC37" s="77"/>
      <c r="AD37" s="329"/>
      <c r="AE37" s="167"/>
      <c r="AF37" s="76"/>
      <c r="AG37" s="77"/>
      <c r="AH37" s="77"/>
      <c r="AI37" s="77"/>
      <c r="AJ37" s="77"/>
      <c r="AK37" s="77"/>
      <c r="AL37" s="78"/>
      <c r="AM37" s="77"/>
      <c r="AN37" s="77"/>
      <c r="AO37" s="77"/>
      <c r="AP37" s="77"/>
      <c r="AQ37" s="329"/>
      <c r="AR37" s="100"/>
      <c r="AS37" s="76"/>
      <c r="AT37" s="77"/>
      <c r="AU37" s="77"/>
      <c r="AV37" s="77"/>
      <c r="AW37" s="77"/>
      <c r="AX37" s="78"/>
      <c r="AY37" s="77"/>
      <c r="AZ37" s="77"/>
      <c r="BA37" s="77"/>
      <c r="BB37" s="77"/>
      <c r="BC37" s="411"/>
      <c r="BD37" s="260"/>
      <c r="BE37" s="77"/>
      <c r="BF37" s="81"/>
      <c r="BG37" s="81"/>
      <c r="BH37" s="81"/>
      <c r="BI37" s="82"/>
    </row>
    <row r="38" spans="1:61" ht="403" customHeight="1" thickBot="1">
      <c r="A38" s="357">
        <v>3.5</v>
      </c>
      <c r="B38" s="354" t="s">
        <v>59</v>
      </c>
      <c r="C38" s="161" t="s">
        <v>60</v>
      </c>
      <c r="D38" s="92" t="s">
        <v>61</v>
      </c>
      <c r="E38" s="163"/>
      <c r="F38" s="164">
        <v>30000</v>
      </c>
      <c r="G38" s="272">
        <v>30000</v>
      </c>
      <c r="H38" s="73"/>
      <c r="I38" s="73"/>
      <c r="J38" s="73"/>
      <c r="K38" s="73"/>
      <c r="L38" s="74"/>
      <c r="M38" s="165">
        <v>7733</v>
      </c>
      <c r="N38" s="73"/>
      <c r="O38" s="73"/>
      <c r="P38" s="181">
        <v>7733</v>
      </c>
      <c r="Q38" s="318" t="s">
        <v>122</v>
      </c>
      <c r="R38" s="166"/>
      <c r="S38" s="76">
        <v>0</v>
      </c>
      <c r="T38" s="77"/>
      <c r="U38" s="77"/>
      <c r="V38" s="77"/>
      <c r="W38" s="77"/>
      <c r="X38" s="77"/>
      <c r="Y38" s="78"/>
      <c r="Z38" s="77"/>
      <c r="AA38" s="77"/>
      <c r="AB38" s="77"/>
      <c r="AC38" s="77" t="s">
        <v>21</v>
      </c>
      <c r="AD38" s="344" t="s">
        <v>128</v>
      </c>
      <c r="AE38" s="167"/>
      <c r="AF38" s="76">
        <v>50000</v>
      </c>
      <c r="AG38" s="77">
        <v>5893</v>
      </c>
      <c r="AH38" s="77">
        <v>44107</v>
      </c>
      <c r="AI38" s="77"/>
      <c r="AJ38" s="77"/>
      <c r="AK38" s="77"/>
      <c r="AL38" s="78"/>
      <c r="AM38" s="77"/>
      <c r="AN38" s="77"/>
      <c r="AO38" s="77"/>
      <c r="AP38" s="77">
        <v>54031</v>
      </c>
      <c r="AQ38" s="344" t="s">
        <v>140</v>
      </c>
      <c r="AR38" s="100"/>
      <c r="AS38" s="76">
        <v>55893</v>
      </c>
      <c r="AT38" s="77">
        <v>55893</v>
      </c>
      <c r="AU38" s="77"/>
      <c r="AV38" s="77"/>
      <c r="AW38" s="77"/>
      <c r="AX38" s="78"/>
      <c r="AY38" s="77">
        <v>32382</v>
      </c>
      <c r="AZ38" s="77"/>
      <c r="BA38" s="77"/>
      <c r="BB38" s="77">
        <v>32382</v>
      </c>
      <c r="BC38" s="411"/>
      <c r="BD38" s="260"/>
      <c r="BE38" s="77">
        <v>12763</v>
      </c>
      <c r="BF38" s="81"/>
      <c r="BG38" s="81"/>
      <c r="BH38" s="81"/>
      <c r="BI38" s="82"/>
    </row>
    <row r="39" spans="1:61" ht="71.25" customHeight="1" thickBot="1">
      <c r="A39" s="358"/>
      <c r="B39" s="355"/>
      <c r="C39" s="152" t="s">
        <v>62</v>
      </c>
      <c r="D39" s="180" t="s">
        <v>63</v>
      </c>
      <c r="E39" s="153"/>
      <c r="F39" s="169"/>
      <c r="G39" s="1"/>
      <c r="H39" s="1"/>
      <c r="I39" s="1"/>
      <c r="J39" s="1"/>
      <c r="K39" s="1"/>
      <c r="L39" s="103"/>
      <c r="M39" s="1"/>
      <c r="N39" s="1"/>
      <c r="O39" s="1"/>
      <c r="P39" s="1"/>
      <c r="R39" s="157"/>
      <c r="S39" s="59"/>
      <c r="T39" s="64"/>
      <c r="U39" s="64"/>
      <c r="V39" s="64"/>
      <c r="W39" s="64"/>
      <c r="X39" s="64"/>
      <c r="Y39" s="67"/>
      <c r="Z39" s="64"/>
      <c r="AA39" s="64"/>
      <c r="AB39" s="64"/>
      <c r="AC39" s="64"/>
      <c r="AD39" s="328"/>
      <c r="AE39" s="158"/>
      <c r="AF39" s="59" t="s">
        <v>21</v>
      </c>
      <c r="AG39" s="64"/>
      <c r="AH39" s="64"/>
      <c r="AI39" s="64"/>
      <c r="AJ39" s="64"/>
      <c r="AK39" s="64"/>
      <c r="AL39" s="67"/>
      <c r="AM39" s="64"/>
      <c r="AN39" s="64"/>
      <c r="AO39" s="64"/>
      <c r="AP39" s="64"/>
      <c r="AQ39" s="328"/>
      <c r="AR39" s="88"/>
      <c r="AS39" s="59" t="s">
        <v>21</v>
      </c>
      <c r="AT39" s="64"/>
      <c r="AU39" s="64"/>
      <c r="AV39" s="64"/>
      <c r="AW39" s="64"/>
      <c r="AX39" s="67"/>
      <c r="AY39" s="64"/>
      <c r="AZ39" s="64"/>
      <c r="BA39" s="64"/>
      <c r="BB39" s="64" t="s">
        <v>21</v>
      </c>
      <c r="BC39" s="411"/>
      <c r="BD39" s="261"/>
      <c r="BE39" s="64"/>
      <c r="BF39" s="68"/>
      <c r="BG39" s="68"/>
      <c r="BH39" s="68"/>
      <c r="BI39" s="69"/>
    </row>
    <row r="40" spans="1:61" ht="117" customHeight="1" thickBot="1">
      <c r="A40" s="182">
        <v>3.6</v>
      </c>
      <c r="B40" s="289" t="s">
        <v>64</v>
      </c>
      <c r="C40" s="172"/>
      <c r="D40" s="173"/>
      <c r="E40" s="163"/>
      <c r="F40" s="72"/>
      <c r="G40" s="73"/>
      <c r="H40" s="73"/>
      <c r="I40" s="73"/>
      <c r="J40" s="73"/>
      <c r="K40" s="73"/>
      <c r="L40" s="74"/>
      <c r="M40" s="73"/>
      <c r="N40" s="73"/>
      <c r="O40" s="73"/>
      <c r="P40" s="73"/>
      <c r="Q40" s="312"/>
      <c r="R40" s="166"/>
      <c r="S40" s="76"/>
      <c r="T40" s="77"/>
      <c r="U40" s="77"/>
      <c r="V40" s="77"/>
      <c r="W40" s="77"/>
      <c r="X40" s="77"/>
      <c r="Y40" s="78"/>
      <c r="Z40" s="77"/>
      <c r="AA40" s="77"/>
      <c r="AB40" s="77"/>
      <c r="AC40" s="77"/>
      <c r="AD40" s="329"/>
      <c r="AE40" s="167"/>
      <c r="AF40" s="76"/>
      <c r="AG40" s="77"/>
      <c r="AH40" s="77"/>
      <c r="AI40" s="77"/>
      <c r="AJ40" s="77"/>
      <c r="AK40" s="77"/>
      <c r="AL40" s="78"/>
      <c r="AM40" s="77"/>
      <c r="AN40" s="77"/>
      <c r="AO40" s="77"/>
      <c r="AP40" s="77"/>
      <c r="AQ40" s="329"/>
      <c r="AR40" s="100"/>
      <c r="AS40" s="76"/>
      <c r="AT40" s="77"/>
      <c r="AU40" s="77"/>
      <c r="AV40" s="77"/>
      <c r="AW40" s="77"/>
      <c r="AX40" s="78"/>
      <c r="AY40" s="77"/>
      <c r="AZ40" s="77"/>
      <c r="BA40" s="77"/>
      <c r="BB40" s="77"/>
      <c r="BC40" s="411"/>
      <c r="BD40" s="257"/>
      <c r="BE40" s="77"/>
      <c r="BF40" s="81"/>
      <c r="BG40" s="81"/>
      <c r="BH40" s="81"/>
      <c r="BI40" s="82"/>
    </row>
    <row r="41" spans="1:61" s="136" customFormat="1" ht="15.25" thickBot="1">
      <c r="A41" s="352" t="s">
        <v>65</v>
      </c>
      <c r="B41" s="353"/>
      <c r="C41" s="125"/>
      <c r="D41" s="126"/>
      <c r="E41" s="71"/>
      <c r="F41" s="271">
        <v>60000</v>
      </c>
      <c r="G41" s="270">
        <v>60000</v>
      </c>
      <c r="H41" s="93"/>
      <c r="I41" s="93"/>
      <c r="J41" s="93"/>
      <c r="K41" s="93"/>
      <c r="L41" s="127"/>
      <c r="M41" s="175">
        <f>SUM(M33:M40)</f>
        <v>36445</v>
      </c>
      <c r="N41" s="128"/>
      <c r="O41" s="128"/>
      <c r="P41" s="183">
        <v>36445</v>
      </c>
      <c r="Q41" s="309"/>
      <c r="R41" s="75"/>
      <c r="S41" s="129">
        <v>30000</v>
      </c>
      <c r="T41" s="97">
        <v>30000</v>
      </c>
      <c r="U41" s="97"/>
      <c r="V41" s="97"/>
      <c r="W41" s="97"/>
      <c r="X41" s="97"/>
      <c r="Y41" s="130"/>
      <c r="Z41" s="131">
        <v>30534</v>
      </c>
      <c r="AA41" s="131"/>
      <c r="AB41" s="131"/>
      <c r="AC41" s="184">
        <v>30534</v>
      </c>
      <c r="AD41" s="322"/>
      <c r="AE41" s="79"/>
      <c r="AF41" s="132">
        <f>SUM(AF33:AF40)</f>
        <v>157000</v>
      </c>
      <c r="AG41" s="97">
        <f>SUM(AG33:AG40)</f>
        <v>112893</v>
      </c>
      <c r="AH41" s="97">
        <f>AH38</f>
        <v>44107</v>
      </c>
      <c r="AI41" s="97"/>
      <c r="AJ41" s="97"/>
      <c r="AK41" s="97"/>
      <c r="AL41" s="130"/>
      <c r="AM41" s="131"/>
      <c r="AN41" s="131"/>
      <c r="AO41" s="131"/>
      <c r="AP41" s="184">
        <f>SUM(AP33:AP40)</f>
        <v>103682</v>
      </c>
      <c r="AQ41" s="322"/>
      <c r="AR41" s="80"/>
      <c r="AS41" s="129">
        <v>55893</v>
      </c>
      <c r="AT41" s="131">
        <v>55893</v>
      </c>
      <c r="AU41" s="131"/>
      <c r="AV41" s="131"/>
      <c r="AW41" s="131"/>
      <c r="AX41" s="133"/>
      <c r="AY41" s="131">
        <f>SUM(AY33:AY40)</f>
        <v>56726</v>
      </c>
      <c r="AZ41" s="131"/>
      <c r="BA41" s="131"/>
      <c r="BB41" s="131">
        <v>56726</v>
      </c>
      <c r="BC41" s="411"/>
      <c r="BD41" s="258"/>
      <c r="BE41" s="131">
        <v>38341</v>
      </c>
      <c r="BF41" s="134"/>
      <c r="BG41" s="134"/>
      <c r="BH41" s="134"/>
      <c r="BI41" s="135"/>
    </row>
    <row r="42" spans="1:61" ht="15.25" thickBot="1">
      <c r="A42" s="324" t="s">
        <v>66</v>
      </c>
      <c r="B42" s="137"/>
      <c r="C42" s="177"/>
      <c r="D42" s="138"/>
      <c r="E42" s="178"/>
      <c r="F42" s="140"/>
      <c r="G42" s="141"/>
      <c r="H42" s="141"/>
      <c r="I42" s="141"/>
      <c r="J42" s="141"/>
      <c r="K42" s="141"/>
      <c r="L42" s="142"/>
      <c r="M42" s="141"/>
      <c r="N42" s="141"/>
      <c r="O42" s="141"/>
      <c r="P42" s="141"/>
      <c r="Q42" s="316"/>
      <c r="R42" s="143"/>
      <c r="S42" s="76"/>
      <c r="T42" s="144"/>
      <c r="U42" s="144"/>
      <c r="V42" s="144"/>
      <c r="W42" s="144"/>
      <c r="X42" s="144"/>
      <c r="Y42" s="145"/>
      <c r="Z42" s="144"/>
      <c r="AA42" s="144"/>
      <c r="AB42" s="144"/>
      <c r="AC42" s="144"/>
      <c r="AD42" s="334"/>
      <c r="AE42" s="146"/>
      <c r="AF42" s="147"/>
      <c r="AG42" s="144"/>
      <c r="AH42" s="144"/>
      <c r="AI42" s="144"/>
      <c r="AJ42" s="144"/>
      <c r="AK42" s="144"/>
      <c r="AL42" s="145"/>
      <c r="AM42" s="144"/>
      <c r="AN42" s="144"/>
      <c r="AO42" s="144"/>
      <c r="AP42" s="144"/>
      <c r="AQ42" s="334"/>
      <c r="AR42" s="146"/>
      <c r="AS42" s="147"/>
      <c r="AT42" s="144"/>
      <c r="AU42" s="144"/>
      <c r="AV42" s="144"/>
      <c r="AW42" s="144"/>
      <c r="AX42" s="145"/>
      <c r="AY42" s="144"/>
      <c r="AZ42" s="144"/>
      <c r="BA42" s="144"/>
      <c r="BB42" s="144"/>
      <c r="BC42" s="411"/>
      <c r="BD42" s="254"/>
      <c r="BE42" s="144"/>
      <c r="BF42" s="179"/>
      <c r="BG42" s="179"/>
      <c r="BH42" s="81"/>
      <c r="BI42" s="82"/>
    </row>
    <row r="43" spans="1:61" ht="157.5" thickBot="1">
      <c r="A43" s="168">
        <v>4.0999999999999996</v>
      </c>
      <c r="B43" s="288" t="s">
        <v>67</v>
      </c>
      <c r="C43" s="185" t="s">
        <v>68</v>
      </c>
      <c r="D43" s="92" t="s">
        <v>69</v>
      </c>
      <c r="E43" s="163"/>
      <c r="F43" s="273">
        <v>40000</v>
      </c>
      <c r="G43" s="165">
        <v>40000</v>
      </c>
      <c r="H43" s="73"/>
      <c r="I43" s="73"/>
      <c r="J43" s="73"/>
      <c r="K43" s="73"/>
      <c r="L43" s="74"/>
      <c r="M43" s="73">
        <v>467</v>
      </c>
      <c r="N43" s="73"/>
      <c r="O43" s="73"/>
      <c r="P43" s="73">
        <v>467</v>
      </c>
      <c r="Q43" s="413" t="s">
        <v>105</v>
      </c>
      <c r="R43" s="166"/>
      <c r="S43" s="76">
        <v>40000</v>
      </c>
      <c r="T43" s="77">
        <v>40000</v>
      </c>
      <c r="U43" s="77"/>
      <c r="V43" s="77"/>
      <c r="W43" s="77"/>
      <c r="X43" s="77"/>
      <c r="Y43" s="78"/>
      <c r="Z43" s="77">
        <v>2833</v>
      </c>
      <c r="AA43" s="77"/>
      <c r="AB43" s="77"/>
      <c r="AC43" s="77">
        <v>2833</v>
      </c>
      <c r="AD43" s="329"/>
      <c r="AE43" s="167"/>
      <c r="AF43" s="76">
        <v>40000</v>
      </c>
      <c r="AG43" s="77">
        <v>40000</v>
      </c>
      <c r="AH43" s="77"/>
      <c r="AI43" s="77"/>
      <c r="AJ43" s="77"/>
      <c r="AK43" s="77"/>
      <c r="AL43" s="78"/>
      <c r="AM43" s="77"/>
      <c r="AN43" s="77"/>
      <c r="AO43" s="77"/>
      <c r="AP43" s="77" t="s">
        <v>21</v>
      </c>
      <c r="AQ43" s="416" t="s">
        <v>141</v>
      </c>
      <c r="AR43" s="100"/>
      <c r="AS43" s="76">
        <v>20000</v>
      </c>
      <c r="AT43" s="77">
        <v>20000</v>
      </c>
      <c r="AU43" s="77"/>
      <c r="AV43" s="77"/>
      <c r="AW43" s="77"/>
      <c r="AX43" s="78"/>
      <c r="AY43" s="77">
        <v>860</v>
      </c>
      <c r="AZ43" s="77"/>
      <c r="BA43" s="77"/>
      <c r="BB43" s="77">
        <v>860</v>
      </c>
      <c r="BC43" s="411"/>
      <c r="BD43" s="260"/>
      <c r="BE43" s="77">
        <v>51370</v>
      </c>
      <c r="BF43" s="81"/>
      <c r="BG43" s="81"/>
      <c r="BH43" s="81"/>
      <c r="BI43" s="82"/>
    </row>
    <row r="44" spans="1:61" ht="157.5" thickBot="1">
      <c r="A44" s="168">
        <v>4.2</v>
      </c>
      <c r="B44" s="288" t="s">
        <v>70</v>
      </c>
      <c r="C44" s="185" t="s">
        <v>71</v>
      </c>
      <c r="D44" s="92">
        <v>4.2</v>
      </c>
      <c r="E44" s="163"/>
      <c r="F44" s="186">
        <v>40000</v>
      </c>
      <c r="G44" s="274">
        <v>40000</v>
      </c>
      <c r="H44" s="73"/>
      <c r="I44" s="73"/>
      <c r="J44" s="73"/>
      <c r="K44" s="73"/>
      <c r="L44" s="74"/>
      <c r="M44" s="73">
        <v>0</v>
      </c>
      <c r="N44" s="73"/>
      <c r="O44" s="73"/>
      <c r="P44" s="73">
        <v>0</v>
      </c>
      <c r="Q44" s="414"/>
      <c r="R44" s="166"/>
      <c r="S44" s="76">
        <v>40000</v>
      </c>
      <c r="T44" s="77">
        <v>40000</v>
      </c>
      <c r="U44" s="77"/>
      <c r="V44" s="77"/>
      <c r="W44" s="77"/>
      <c r="X44" s="77"/>
      <c r="Y44" s="78"/>
      <c r="Z44" s="77"/>
      <c r="AA44" s="77"/>
      <c r="AB44" s="77"/>
      <c r="AC44" s="77" t="s">
        <v>21</v>
      </c>
      <c r="AD44" s="336" t="s">
        <v>127</v>
      </c>
      <c r="AE44" s="167"/>
      <c r="AF44" s="76">
        <v>40000</v>
      </c>
      <c r="AG44" s="77">
        <v>40000</v>
      </c>
      <c r="AH44" s="77"/>
      <c r="AI44" s="77"/>
      <c r="AJ44" s="77"/>
      <c r="AK44" s="77"/>
      <c r="AL44" s="78"/>
      <c r="AM44" s="77"/>
      <c r="AN44" s="77"/>
      <c r="AO44" s="77"/>
      <c r="AP44" s="77" t="s">
        <v>21</v>
      </c>
      <c r="AQ44" s="417"/>
      <c r="AR44" s="100"/>
      <c r="AS44" s="76">
        <v>27000</v>
      </c>
      <c r="AT44" s="77">
        <v>27000</v>
      </c>
      <c r="AU44" s="77"/>
      <c r="AV44" s="77"/>
      <c r="AW44" s="77"/>
      <c r="AX44" s="78"/>
      <c r="AY44" s="77"/>
      <c r="AZ44" s="77"/>
      <c r="BA44" s="77"/>
      <c r="BB44" s="77" t="s">
        <v>21</v>
      </c>
      <c r="BC44" s="411"/>
      <c r="BD44" s="260"/>
      <c r="BE44" s="77">
        <v>58323</v>
      </c>
      <c r="BF44" s="81"/>
      <c r="BG44" s="81"/>
      <c r="BH44" s="81"/>
      <c r="BI44" s="82"/>
    </row>
    <row r="45" spans="1:61" ht="146.44999999999999" customHeight="1" thickBot="1">
      <c r="A45" s="168">
        <v>4.3</v>
      </c>
      <c r="B45" s="288" t="s">
        <v>72</v>
      </c>
      <c r="C45" s="185" t="s">
        <v>94</v>
      </c>
      <c r="D45" s="92"/>
      <c r="E45" s="163"/>
      <c r="F45" s="186">
        <v>15000</v>
      </c>
      <c r="G45" s="274">
        <v>15000</v>
      </c>
      <c r="H45" s="73"/>
      <c r="I45" s="73"/>
      <c r="J45" s="73"/>
      <c r="K45" s="73"/>
      <c r="L45" s="74"/>
      <c r="M45" s="165">
        <v>8841</v>
      </c>
      <c r="N45" s="73"/>
      <c r="O45" s="73"/>
      <c r="P45" s="165">
        <v>8841</v>
      </c>
      <c r="Q45" s="415"/>
      <c r="R45" s="166"/>
      <c r="S45" s="76">
        <v>15000</v>
      </c>
      <c r="T45" s="77">
        <v>15000</v>
      </c>
      <c r="U45" s="77"/>
      <c r="V45" s="77"/>
      <c r="W45" s="77"/>
      <c r="X45" s="77"/>
      <c r="Y45" s="78"/>
      <c r="Z45" s="77">
        <v>324</v>
      </c>
      <c r="AA45" s="77"/>
      <c r="AB45" s="77"/>
      <c r="AC45" s="77">
        <v>324</v>
      </c>
      <c r="AD45" s="329"/>
      <c r="AE45" s="167"/>
      <c r="AF45" s="76"/>
      <c r="AG45" s="77"/>
      <c r="AH45" s="77"/>
      <c r="AI45" s="77"/>
      <c r="AJ45" s="77"/>
      <c r="AK45" s="77"/>
      <c r="AL45" s="78"/>
      <c r="AM45" s="77"/>
      <c r="AN45" s="77"/>
      <c r="AO45" s="77"/>
      <c r="AP45" s="77" t="s">
        <v>21</v>
      </c>
      <c r="AQ45" s="418"/>
      <c r="AR45" s="100"/>
      <c r="AS45" s="76"/>
      <c r="AT45" s="77"/>
      <c r="AU45" s="77"/>
      <c r="AV45" s="77"/>
      <c r="AW45" s="77"/>
      <c r="AX45" s="78"/>
      <c r="AY45" s="77"/>
      <c r="AZ45" s="77"/>
      <c r="BA45" s="77"/>
      <c r="BB45" s="77"/>
      <c r="BC45" s="411"/>
      <c r="BD45" s="260"/>
      <c r="BE45" s="77"/>
      <c r="BF45" s="81"/>
      <c r="BG45" s="81"/>
      <c r="BH45" s="81"/>
      <c r="BI45" s="82"/>
    </row>
    <row r="46" spans="1:61" ht="30.2" customHeight="1" thickBot="1">
      <c r="A46" s="187"/>
      <c r="B46" s="288"/>
      <c r="C46" s="185" t="s">
        <v>102</v>
      </c>
      <c r="D46" s="188" t="s">
        <v>73</v>
      </c>
      <c r="E46" s="163"/>
      <c r="F46" s="186">
        <v>0</v>
      </c>
      <c r="G46" s="73"/>
      <c r="H46" s="73"/>
      <c r="I46" s="73"/>
      <c r="J46" s="73"/>
      <c r="K46" s="73"/>
      <c r="L46" s="74"/>
      <c r="M46" s="73"/>
      <c r="N46" s="73"/>
      <c r="O46" s="73"/>
      <c r="P46" s="181">
        <v>0</v>
      </c>
      <c r="Q46" s="318"/>
      <c r="R46" s="166"/>
      <c r="S46" s="76">
        <v>40000</v>
      </c>
      <c r="T46" s="77">
        <v>40000</v>
      </c>
      <c r="U46" s="77"/>
      <c r="V46" s="77"/>
      <c r="W46" s="77"/>
      <c r="X46" s="77"/>
      <c r="Y46" s="78"/>
      <c r="Z46" s="77">
        <v>483</v>
      </c>
      <c r="AA46" s="77"/>
      <c r="AB46" s="77"/>
      <c r="AC46" s="77">
        <v>483</v>
      </c>
      <c r="AD46" s="329"/>
      <c r="AE46" s="167"/>
      <c r="AF46" s="76">
        <v>10000</v>
      </c>
      <c r="AG46" s="77">
        <v>10000</v>
      </c>
      <c r="AH46" s="77"/>
      <c r="AI46" s="77"/>
      <c r="AJ46" s="77"/>
      <c r="AK46" s="77"/>
      <c r="AL46" s="78"/>
      <c r="AM46" s="77">
        <v>476</v>
      </c>
      <c r="AN46" s="77"/>
      <c r="AO46" s="77"/>
      <c r="AP46" s="77">
        <v>476</v>
      </c>
      <c r="AQ46" s="329"/>
      <c r="AR46" s="100"/>
      <c r="AS46" s="76">
        <v>50000</v>
      </c>
      <c r="AT46" s="77">
        <v>50000</v>
      </c>
      <c r="AU46" s="77"/>
      <c r="AV46" s="77"/>
      <c r="AW46" s="77"/>
      <c r="AX46" s="78"/>
      <c r="AY46" s="77">
        <v>425</v>
      </c>
      <c r="AZ46" s="77"/>
      <c r="BA46" s="77"/>
      <c r="BB46" s="77">
        <v>425</v>
      </c>
      <c r="BC46" s="411"/>
      <c r="BD46" s="260"/>
      <c r="BE46" s="77">
        <v>51390</v>
      </c>
      <c r="BF46" s="81"/>
      <c r="BG46" s="81"/>
      <c r="BH46" s="81"/>
      <c r="BI46" s="82"/>
    </row>
    <row r="47" spans="1:61" s="136" customFormat="1" ht="16.25" thickBot="1">
      <c r="A47" s="352" t="s">
        <v>74</v>
      </c>
      <c r="B47" s="353"/>
      <c r="C47" s="125"/>
      <c r="D47" s="126"/>
      <c r="E47" s="71"/>
      <c r="F47" s="174">
        <v>95000</v>
      </c>
      <c r="G47" s="270">
        <v>95000</v>
      </c>
      <c r="H47" s="93"/>
      <c r="I47" s="93"/>
      <c r="J47" s="93"/>
      <c r="K47" s="93"/>
      <c r="L47" s="127"/>
      <c r="M47" s="175">
        <f>SUM(M43:M46)</f>
        <v>9308</v>
      </c>
      <c r="N47" s="128"/>
      <c r="O47" s="128"/>
      <c r="P47" s="183">
        <v>9308</v>
      </c>
      <c r="Q47" s="309"/>
      <c r="R47" s="75"/>
      <c r="S47" s="129">
        <v>135000</v>
      </c>
      <c r="T47" s="97">
        <v>135000</v>
      </c>
      <c r="U47" s="97"/>
      <c r="V47" s="97"/>
      <c r="W47" s="97"/>
      <c r="X47" s="97"/>
      <c r="Y47" s="130"/>
      <c r="Z47" s="131">
        <f>SUM(Z43:Z46)</f>
        <v>3640</v>
      </c>
      <c r="AA47" s="131"/>
      <c r="AB47" s="131"/>
      <c r="AC47" s="184">
        <v>3640</v>
      </c>
      <c r="AD47" s="322"/>
      <c r="AE47" s="79" t="s">
        <v>75</v>
      </c>
      <c r="AF47" s="132">
        <v>90000</v>
      </c>
      <c r="AG47" s="97">
        <f>SUM(AG43:AG46)</f>
        <v>90000</v>
      </c>
      <c r="AH47" s="97"/>
      <c r="AI47" s="97"/>
      <c r="AJ47" s="97"/>
      <c r="AK47" s="97"/>
      <c r="AL47" s="130"/>
      <c r="AM47" s="131">
        <v>476</v>
      </c>
      <c r="AN47" s="131"/>
      <c r="AO47" s="131"/>
      <c r="AP47" s="184">
        <v>476</v>
      </c>
      <c r="AQ47" s="322"/>
      <c r="AR47" s="80"/>
      <c r="AS47" s="129">
        <v>97000</v>
      </c>
      <c r="AT47" s="131">
        <f>SUM(AT42:AT46)</f>
        <v>97000</v>
      </c>
      <c r="AU47" s="131"/>
      <c r="AV47" s="131"/>
      <c r="AW47" s="131"/>
      <c r="AX47" s="133"/>
      <c r="AY47" s="131">
        <f>SUM(AY43:AY46)</f>
        <v>1285</v>
      </c>
      <c r="AZ47" s="131"/>
      <c r="BA47" s="131"/>
      <c r="BB47" s="131">
        <v>1285</v>
      </c>
      <c r="BC47" s="411"/>
      <c r="BD47" s="258"/>
      <c r="BE47" s="131">
        <v>161082</v>
      </c>
      <c r="BF47" s="134"/>
      <c r="BG47" s="134"/>
      <c r="BH47" s="134"/>
      <c r="BI47" s="135"/>
    </row>
    <row r="48" spans="1:61" ht="15.25" thickBot="1">
      <c r="A48" s="176" t="s">
        <v>76</v>
      </c>
      <c r="B48" s="137"/>
      <c r="C48" s="177"/>
      <c r="D48" s="138"/>
      <c r="E48" s="178"/>
      <c r="F48" s="140"/>
      <c r="G48" s="141"/>
      <c r="H48" s="141"/>
      <c r="I48" s="141"/>
      <c r="J48" s="141"/>
      <c r="K48" s="141"/>
      <c r="L48" s="142"/>
      <c r="M48" s="141"/>
      <c r="N48" s="141"/>
      <c r="O48" s="141"/>
      <c r="P48" s="141"/>
      <c r="Q48" s="316"/>
      <c r="R48" s="143"/>
      <c r="S48" s="76"/>
      <c r="T48" s="144"/>
      <c r="U48" s="144"/>
      <c r="V48" s="144"/>
      <c r="W48" s="144"/>
      <c r="X48" s="144"/>
      <c r="Y48" s="145"/>
      <c r="Z48" s="144"/>
      <c r="AA48" s="144"/>
      <c r="AB48" s="144"/>
      <c r="AC48" s="144"/>
      <c r="AD48" s="334"/>
      <c r="AE48" s="146"/>
      <c r="AF48" s="147"/>
      <c r="AG48" s="144"/>
      <c r="AH48" s="144"/>
      <c r="AI48" s="144"/>
      <c r="AJ48" s="144"/>
      <c r="AK48" s="144"/>
      <c r="AL48" s="145"/>
      <c r="AM48" s="144"/>
      <c r="AN48" s="144"/>
      <c r="AO48" s="144"/>
      <c r="AP48" s="144"/>
      <c r="AQ48" s="334"/>
      <c r="AR48" s="146"/>
      <c r="AS48" s="147"/>
      <c r="AT48" s="144"/>
      <c r="AU48" s="144"/>
      <c r="AV48" s="144"/>
      <c r="AW48" s="144"/>
      <c r="AX48" s="145"/>
      <c r="AY48" s="144"/>
      <c r="AZ48" s="144"/>
      <c r="BA48" s="144"/>
      <c r="BB48" s="144"/>
      <c r="BC48" s="411"/>
      <c r="BD48" s="259"/>
      <c r="BE48" s="144"/>
      <c r="BF48" s="179"/>
      <c r="BG48" s="179"/>
      <c r="BH48" s="81"/>
      <c r="BI48" s="82"/>
    </row>
    <row r="49" spans="1:62" ht="112.5" customHeight="1" thickBot="1">
      <c r="A49" s="168">
        <v>5.0999999999999996</v>
      </c>
      <c r="B49" s="288" t="s">
        <v>77</v>
      </c>
      <c r="C49" s="172"/>
      <c r="D49" s="92"/>
      <c r="E49" s="163"/>
      <c r="F49" s="72"/>
      <c r="G49" s="73"/>
      <c r="H49" s="73"/>
      <c r="I49" s="73"/>
      <c r="J49" s="73"/>
      <c r="K49" s="73"/>
      <c r="L49" s="74"/>
      <c r="M49" s="73"/>
      <c r="N49" s="73"/>
      <c r="O49" s="73"/>
      <c r="P49" s="73"/>
      <c r="Q49" s="312"/>
      <c r="R49" s="166"/>
      <c r="S49" s="76"/>
      <c r="T49" s="77"/>
      <c r="U49" s="77"/>
      <c r="V49" s="77"/>
      <c r="W49" s="77"/>
      <c r="X49" s="77"/>
      <c r="Y49" s="78"/>
      <c r="Z49" s="77"/>
      <c r="AA49" s="77"/>
      <c r="AB49" s="77"/>
      <c r="AC49" s="77"/>
      <c r="AD49" s="329"/>
      <c r="AE49" s="167"/>
      <c r="AF49" s="76"/>
      <c r="AG49" s="77"/>
      <c r="AH49" s="77"/>
      <c r="AI49" s="77"/>
      <c r="AJ49" s="77"/>
      <c r="AK49" s="77"/>
      <c r="AL49" s="78"/>
      <c r="AM49" s="77"/>
      <c r="AN49" s="77"/>
      <c r="AO49" s="77"/>
      <c r="AP49" s="77"/>
      <c r="AQ49" s="339" t="s">
        <v>142</v>
      </c>
      <c r="AR49" s="100"/>
      <c r="AS49" s="76"/>
      <c r="AT49" s="77"/>
      <c r="AU49" s="77"/>
      <c r="AV49" s="77"/>
      <c r="AW49" s="77"/>
      <c r="AX49" s="78"/>
      <c r="AY49" s="77"/>
      <c r="AZ49" s="77"/>
      <c r="BA49" s="77"/>
      <c r="BB49" s="77"/>
      <c r="BC49" s="411"/>
      <c r="BD49" s="260"/>
      <c r="BE49" s="77"/>
      <c r="BF49" s="81"/>
      <c r="BG49" s="81"/>
      <c r="BH49" s="81"/>
      <c r="BI49" s="82"/>
    </row>
    <row r="50" spans="1:62" ht="135.75" customHeight="1" thickBot="1">
      <c r="A50" s="168">
        <v>5.2</v>
      </c>
      <c r="B50" s="288" t="s">
        <v>78</v>
      </c>
      <c r="C50" s="172"/>
      <c r="D50" s="92"/>
      <c r="E50" s="163"/>
      <c r="F50" s="72"/>
      <c r="G50" s="73"/>
      <c r="H50" s="73"/>
      <c r="I50" s="73"/>
      <c r="J50" s="73"/>
      <c r="K50" s="73"/>
      <c r="L50" s="74"/>
      <c r="M50" s="73"/>
      <c r="N50" s="73"/>
      <c r="O50" s="73"/>
      <c r="P50" s="73"/>
      <c r="Q50" s="312"/>
      <c r="R50" s="166"/>
      <c r="S50" s="76"/>
      <c r="T50" s="77"/>
      <c r="U50" s="77"/>
      <c r="V50" s="77"/>
      <c r="W50" s="77"/>
      <c r="X50" s="77"/>
      <c r="Y50" s="78"/>
      <c r="Z50" s="77"/>
      <c r="AA50" s="77"/>
      <c r="AB50" s="77"/>
      <c r="AC50" s="77"/>
      <c r="AD50" s="329"/>
      <c r="AE50" s="167"/>
      <c r="AF50" s="76"/>
      <c r="AG50" s="77"/>
      <c r="AH50" s="77"/>
      <c r="AI50" s="77"/>
      <c r="AJ50" s="77"/>
      <c r="AK50" s="77"/>
      <c r="AL50" s="78"/>
      <c r="AM50" s="77"/>
      <c r="AN50" s="77"/>
      <c r="AO50" s="77"/>
      <c r="AP50" s="77"/>
      <c r="AQ50" s="329"/>
      <c r="AR50" s="100"/>
      <c r="AS50" s="76"/>
      <c r="AT50" s="77"/>
      <c r="AU50" s="77"/>
      <c r="AV50" s="77"/>
      <c r="AW50" s="77"/>
      <c r="AX50" s="78"/>
      <c r="AY50" s="77"/>
      <c r="AZ50" s="77"/>
      <c r="BA50" s="77"/>
      <c r="BB50" s="77"/>
      <c r="BC50" s="411"/>
      <c r="BD50" s="260"/>
      <c r="BE50" s="77"/>
      <c r="BF50" s="81"/>
      <c r="BG50" s="81"/>
      <c r="BH50" s="81"/>
      <c r="BI50" s="82"/>
    </row>
    <row r="51" spans="1:62" ht="201" customHeight="1" thickBot="1">
      <c r="A51" s="359">
        <v>5.3</v>
      </c>
      <c r="B51" s="354" t="s">
        <v>79</v>
      </c>
      <c r="C51" s="152" t="s">
        <v>96</v>
      </c>
      <c r="D51" s="189" t="s">
        <v>80</v>
      </c>
      <c r="E51" s="153"/>
      <c r="F51" s="190">
        <v>35000</v>
      </c>
      <c r="G51" s="104">
        <v>35000</v>
      </c>
      <c r="H51" s="1"/>
      <c r="I51" s="37"/>
      <c r="J51" s="1"/>
      <c r="K51" s="1"/>
      <c r="L51" s="103"/>
      <c r="M51" s="104">
        <f>35000-P51</f>
        <v>33744</v>
      </c>
      <c r="N51" s="1"/>
      <c r="O51" s="1"/>
      <c r="P51" s="104">
        <v>1256</v>
      </c>
      <c r="Q51" s="306" t="s">
        <v>111</v>
      </c>
      <c r="R51" s="157"/>
      <c r="S51" s="59">
        <v>35000</v>
      </c>
      <c r="T51" s="64">
        <v>35000</v>
      </c>
      <c r="U51" s="64"/>
      <c r="V51" s="64"/>
      <c r="W51" s="64"/>
      <c r="X51" s="64"/>
      <c r="Y51" s="67"/>
      <c r="Z51" s="64"/>
      <c r="AA51" s="64"/>
      <c r="AB51" s="64"/>
      <c r="AC51" s="64" t="s">
        <v>21</v>
      </c>
      <c r="AD51" s="343" t="s">
        <v>126</v>
      </c>
      <c r="AE51" s="158"/>
      <c r="AF51" s="59">
        <v>25000</v>
      </c>
      <c r="AG51" s="64">
        <v>25000</v>
      </c>
      <c r="AH51" s="64"/>
      <c r="AI51" s="64"/>
      <c r="AJ51" s="64"/>
      <c r="AK51" s="64"/>
      <c r="AL51" s="67"/>
      <c r="AM51" s="64">
        <v>126</v>
      </c>
      <c r="AN51" s="64"/>
      <c r="AO51" s="64"/>
      <c r="AP51" s="64">
        <v>126</v>
      </c>
      <c r="AQ51" s="340" t="s">
        <v>143</v>
      </c>
      <c r="AR51" s="88"/>
      <c r="AS51" s="59">
        <v>25000</v>
      </c>
      <c r="AT51" s="64">
        <v>25000</v>
      </c>
      <c r="AU51" s="64"/>
      <c r="AV51" s="64"/>
      <c r="AW51" s="64"/>
      <c r="AX51" s="67"/>
      <c r="AY51" s="64">
        <v>12402</v>
      </c>
      <c r="AZ51" s="64"/>
      <c r="BA51" s="64"/>
      <c r="BB51" s="64">
        <v>12402</v>
      </c>
      <c r="BC51" s="411"/>
      <c r="BD51" s="260"/>
      <c r="BE51" s="64">
        <v>31013</v>
      </c>
      <c r="BF51" s="68"/>
      <c r="BG51" s="68"/>
      <c r="BH51" s="68"/>
      <c r="BI51" s="69"/>
      <c r="BJ51" s="298" t="s">
        <v>95</v>
      </c>
    </row>
    <row r="52" spans="1:62" ht="195.75" customHeight="1" thickBot="1">
      <c r="A52" s="360"/>
      <c r="B52" s="356"/>
      <c r="C52" s="152" t="s">
        <v>106</v>
      </c>
      <c r="D52" s="189">
        <v>5.3</v>
      </c>
      <c r="E52" s="153"/>
      <c r="F52" s="190">
        <v>25000</v>
      </c>
      <c r="G52" s="104">
        <v>25000</v>
      </c>
      <c r="H52" s="1"/>
      <c r="I52" s="1"/>
      <c r="J52" s="1"/>
      <c r="K52" s="1"/>
      <c r="L52" s="103"/>
      <c r="M52" s="1" t="s">
        <v>93</v>
      </c>
      <c r="N52" s="1"/>
      <c r="O52" s="1"/>
      <c r="P52" s="1" t="s">
        <v>21</v>
      </c>
      <c r="Q52" s="347" t="s">
        <v>110</v>
      </c>
      <c r="R52" s="157"/>
      <c r="S52" s="59">
        <v>25000</v>
      </c>
      <c r="T52" s="64">
        <v>25000</v>
      </c>
      <c r="U52" s="64"/>
      <c r="V52" s="64"/>
      <c r="W52" s="64"/>
      <c r="X52" s="64"/>
      <c r="Y52" s="67"/>
      <c r="Z52" s="64"/>
      <c r="AA52" s="64"/>
      <c r="AB52" s="64"/>
      <c r="AC52" s="64" t="s">
        <v>21</v>
      </c>
      <c r="AD52" s="345" t="s">
        <v>125</v>
      </c>
      <c r="AE52" s="158"/>
      <c r="AF52" s="59">
        <v>25000</v>
      </c>
      <c r="AG52" s="64">
        <v>25000</v>
      </c>
      <c r="AH52" s="64"/>
      <c r="AI52" s="64"/>
      <c r="AJ52" s="64"/>
      <c r="AK52" s="64"/>
      <c r="AL52" s="67"/>
      <c r="AM52" s="64">
        <v>5031</v>
      </c>
      <c r="AN52" s="64"/>
      <c r="AO52" s="64"/>
      <c r="AP52" s="64">
        <v>5031</v>
      </c>
      <c r="AQ52" s="331" t="s">
        <v>144</v>
      </c>
      <c r="AR52" s="88"/>
      <c r="AS52" s="59">
        <v>25000</v>
      </c>
      <c r="AT52" s="64">
        <v>25000</v>
      </c>
      <c r="AU52" s="64"/>
      <c r="AV52" s="64"/>
      <c r="AW52" s="64"/>
      <c r="AX52" s="67"/>
      <c r="AY52" s="64">
        <v>290</v>
      </c>
      <c r="AZ52" s="64"/>
      <c r="BA52" s="64"/>
      <c r="BB52" s="64">
        <v>290</v>
      </c>
      <c r="BC52" s="411"/>
      <c r="BD52" s="260"/>
      <c r="BE52" s="64">
        <v>38855</v>
      </c>
      <c r="BF52" s="68"/>
      <c r="BG52" s="68"/>
      <c r="BH52" s="68"/>
      <c r="BI52" s="69"/>
    </row>
    <row r="53" spans="1:62" ht="53.45" customHeight="1" thickBot="1">
      <c r="A53" s="361"/>
      <c r="B53" s="355"/>
      <c r="C53" s="161" t="s">
        <v>81</v>
      </c>
      <c r="D53" s="188">
        <v>5.3</v>
      </c>
      <c r="E53" s="163"/>
      <c r="F53" s="186">
        <v>25000</v>
      </c>
      <c r="G53" s="165">
        <v>25000</v>
      </c>
      <c r="H53" s="73"/>
      <c r="I53" s="73"/>
      <c r="J53" s="73"/>
      <c r="K53" s="73"/>
      <c r="L53" s="74"/>
      <c r="M53" s="165">
        <v>7844</v>
      </c>
      <c r="N53" s="73"/>
      <c r="O53" s="73"/>
      <c r="P53" s="165">
        <v>7844</v>
      </c>
      <c r="Q53" s="317"/>
      <c r="R53" s="166"/>
      <c r="S53" s="76">
        <v>25000</v>
      </c>
      <c r="T53" s="77">
        <v>25000</v>
      </c>
      <c r="U53" s="77"/>
      <c r="V53" s="77"/>
      <c r="W53" s="77"/>
      <c r="X53" s="77"/>
      <c r="Y53" s="78"/>
      <c r="Z53" s="77"/>
      <c r="AA53" s="77"/>
      <c r="AB53" s="77"/>
      <c r="AC53" s="77" t="s">
        <v>21</v>
      </c>
      <c r="AD53" s="329"/>
      <c r="AE53" s="167"/>
      <c r="AF53" s="76">
        <v>25000</v>
      </c>
      <c r="AG53" s="77">
        <v>25000</v>
      </c>
      <c r="AH53" s="77"/>
      <c r="AI53" s="77"/>
      <c r="AJ53" s="77"/>
      <c r="AK53" s="77"/>
      <c r="AL53" s="78"/>
      <c r="AM53" s="77"/>
      <c r="AN53" s="77"/>
      <c r="AO53" s="77"/>
      <c r="AP53" s="77" t="s">
        <v>21</v>
      </c>
      <c r="AQ53" s="329"/>
      <c r="AR53" s="100"/>
      <c r="AS53" s="76">
        <v>25000</v>
      </c>
      <c r="AT53" s="77">
        <v>25000</v>
      </c>
      <c r="AU53" s="77"/>
      <c r="AV53" s="77"/>
      <c r="AW53" s="77"/>
      <c r="AX53" s="78"/>
      <c r="AY53" s="77"/>
      <c r="AZ53" s="77"/>
      <c r="BA53" s="77"/>
      <c r="BB53" s="77" t="s">
        <v>21</v>
      </c>
      <c r="BC53" s="411"/>
      <c r="BD53" s="260"/>
      <c r="BE53" s="77">
        <v>43524</v>
      </c>
      <c r="BF53" s="81"/>
      <c r="BG53" s="81"/>
      <c r="BH53" s="81"/>
      <c r="BI53" s="82"/>
    </row>
    <row r="54" spans="1:62" ht="99.95" customHeight="1" thickBot="1">
      <c r="A54" s="168">
        <v>5.4</v>
      </c>
      <c r="B54" s="288" t="s">
        <v>82</v>
      </c>
      <c r="C54" s="172"/>
      <c r="D54" s="92"/>
      <c r="E54" s="163"/>
      <c r="F54" s="72"/>
      <c r="G54" s="73"/>
      <c r="H54" s="73"/>
      <c r="I54" s="73"/>
      <c r="J54" s="73"/>
      <c r="K54" s="73"/>
      <c r="L54" s="74"/>
      <c r="M54" s="73"/>
      <c r="N54" s="73"/>
      <c r="O54" s="73"/>
      <c r="P54" s="73"/>
      <c r="Q54" s="312"/>
      <c r="R54" s="166"/>
      <c r="S54" s="76"/>
      <c r="T54" s="77"/>
      <c r="U54" s="77"/>
      <c r="V54" s="77"/>
      <c r="W54" s="77"/>
      <c r="X54" s="77"/>
      <c r="Y54" s="78"/>
      <c r="Z54" s="77"/>
      <c r="AA54" s="77"/>
      <c r="AB54" s="77"/>
      <c r="AC54" s="77"/>
      <c r="AD54" s="329"/>
      <c r="AE54" s="167"/>
      <c r="AF54" s="76"/>
      <c r="AG54" s="77"/>
      <c r="AH54" s="77"/>
      <c r="AI54" s="77"/>
      <c r="AJ54" s="77"/>
      <c r="AK54" s="77"/>
      <c r="AL54" s="78"/>
      <c r="AM54" s="77"/>
      <c r="AN54" s="77"/>
      <c r="AO54" s="77"/>
      <c r="AP54" s="77"/>
      <c r="AQ54" s="329"/>
      <c r="AR54" s="100"/>
      <c r="AS54" s="76"/>
      <c r="AT54" s="77"/>
      <c r="AU54" s="77"/>
      <c r="AV54" s="77"/>
      <c r="AW54" s="77"/>
      <c r="AX54" s="78"/>
      <c r="AY54" s="77"/>
      <c r="AZ54" s="77"/>
      <c r="BA54" s="77"/>
      <c r="BB54" s="77"/>
      <c r="BC54" s="411"/>
      <c r="BD54" s="260"/>
      <c r="BE54" s="77"/>
      <c r="BF54" s="81"/>
      <c r="BG54" s="81"/>
      <c r="BH54" s="81"/>
      <c r="BI54" s="82"/>
    </row>
    <row r="55" spans="1:62" ht="145.5" customHeight="1" thickBot="1">
      <c r="A55" s="191">
        <v>5.5</v>
      </c>
      <c r="B55" s="288" t="s">
        <v>83</v>
      </c>
      <c r="C55" s="172"/>
      <c r="D55" s="92"/>
      <c r="E55" s="163"/>
      <c r="F55" s="72"/>
      <c r="G55" s="73"/>
      <c r="H55" s="73"/>
      <c r="I55" s="73"/>
      <c r="J55" s="73"/>
      <c r="K55" s="73"/>
      <c r="L55" s="74"/>
      <c r="M55" s="73"/>
      <c r="N55" s="73"/>
      <c r="O55" s="73"/>
      <c r="P55" s="73"/>
      <c r="Q55" s="312"/>
      <c r="R55" s="166"/>
      <c r="S55" s="76"/>
      <c r="T55" s="77"/>
      <c r="U55" s="77"/>
      <c r="V55" s="77"/>
      <c r="W55" s="77"/>
      <c r="X55" s="77"/>
      <c r="Y55" s="78"/>
      <c r="Z55" s="77"/>
      <c r="AA55" s="77"/>
      <c r="AB55" s="77"/>
      <c r="AC55" s="77"/>
      <c r="AD55" s="329"/>
      <c r="AE55" s="167"/>
      <c r="AF55" s="76"/>
      <c r="AG55" s="77"/>
      <c r="AH55" s="77"/>
      <c r="AI55" s="77"/>
      <c r="AJ55" s="77"/>
      <c r="AK55" s="77"/>
      <c r="AL55" s="78"/>
      <c r="AM55" s="77"/>
      <c r="AN55" s="77"/>
      <c r="AO55" s="77"/>
      <c r="AP55" s="77"/>
      <c r="AQ55" s="329"/>
      <c r="AR55" s="100"/>
      <c r="AS55" s="76"/>
      <c r="AT55" s="77"/>
      <c r="AU55" s="77"/>
      <c r="AV55" s="77"/>
      <c r="AW55" s="77"/>
      <c r="AX55" s="78"/>
      <c r="AY55" s="77"/>
      <c r="AZ55" s="77"/>
      <c r="BA55" s="77"/>
      <c r="BB55" s="77"/>
      <c r="BC55" s="411"/>
      <c r="BD55" s="260"/>
      <c r="BE55" s="77"/>
      <c r="BF55" s="81"/>
      <c r="BG55" s="81"/>
      <c r="BH55" s="81"/>
      <c r="BI55" s="82"/>
    </row>
    <row r="56" spans="1:62" ht="110.25" customHeight="1" thickBot="1">
      <c r="A56" s="192">
        <v>5.6</v>
      </c>
      <c r="B56" s="289" t="s">
        <v>84</v>
      </c>
      <c r="C56" s="193"/>
      <c r="D56" s="194"/>
      <c r="E56" s="195"/>
      <c r="F56" s="196"/>
      <c r="G56" s="197"/>
      <c r="H56" s="197"/>
      <c r="I56" s="197"/>
      <c r="J56" s="197"/>
      <c r="K56" s="197"/>
      <c r="L56" s="198"/>
      <c r="M56" s="197"/>
      <c r="N56" s="197"/>
      <c r="O56" s="197"/>
      <c r="P56" s="197"/>
      <c r="Q56" s="320"/>
      <c r="R56" s="199"/>
      <c r="S56" s="200"/>
      <c r="T56" s="201"/>
      <c r="U56" s="201"/>
      <c r="V56" s="201"/>
      <c r="W56" s="201"/>
      <c r="X56" s="201"/>
      <c r="Y56" s="202"/>
      <c r="Z56" s="201"/>
      <c r="AA56" s="201"/>
      <c r="AB56" s="201"/>
      <c r="AC56" s="201"/>
      <c r="AD56" s="335"/>
      <c r="AE56" s="203"/>
      <c r="AF56" s="200"/>
      <c r="AG56" s="201"/>
      <c r="AH56" s="201"/>
      <c r="AI56" s="201"/>
      <c r="AJ56" s="201"/>
      <c r="AK56" s="201"/>
      <c r="AL56" s="202"/>
      <c r="AM56" s="201"/>
      <c r="AN56" s="201"/>
      <c r="AO56" s="201"/>
      <c r="AP56" s="201"/>
      <c r="AQ56" s="335"/>
      <c r="AR56" s="204"/>
      <c r="AS56" s="200"/>
      <c r="AT56" s="201"/>
      <c r="AU56" s="201"/>
      <c r="AV56" s="201"/>
      <c r="AW56" s="201"/>
      <c r="AX56" s="202"/>
      <c r="AY56" s="201"/>
      <c r="AZ56" s="201"/>
      <c r="BA56" s="201"/>
      <c r="BB56" s="201"/>
      <c r="BC56" s="411"/>
      <c r="BD56" s="260"/>
      <c r="BE56" s="201"/>
      <c r="BF56" s="205"/>
      <c r="BG56" s="205"/>
      <c r="BH56" s="205"/>
      <c r="BI56" s="29"/>
    </row>
    <row r="57" spans="1:62" ht="307.5" customHeight="1">
      <c r="A57" s="206"/>
      <c r="B57" s="290"/>
      <c r="C57" s="207" t="s">
        <v>85</v>
      </c>
      <c r="D57" s="189" t="s">
        <v>73</v>
      </c>
      <c r="E57" s="153"/>
      <c r="F57" s="190">
        <v>30000</v>
      </c>
      <c r="G57" s="104">
        <v>30000</v>
      </c>
      <c r="H57" s="1"/>
      <c r="I57" s="1"/>
      <c r="J57" s="1"/>
      <c r="K57" s="1"/>
      <c r="L57" s="103"/>
      <c r="M57" s="104">
        <v>29601</v>
      </c>
      <c r="N57" s="1"/>
      <c r="O57" s="1"/>
      <c r="P57" s="104">
        <v>29601</v>
      </c>
      <c r="Q57" s="349" t="s">
        <v>109</v>
      </c>
      <c r="R57" s="157"/>
      <c r="S57" s="59">
        <v>30000</v>
      </c>
      <c r="T57" s="64">
        <v>30000</v>
      </c>
      <c r="U57" s="64"/>
      <c r="V57" s="64"/>
      <c r="W57" s="64"/>
      <c r="X57" s="64"/>
      <c r="Y57" s="67"/>
      <c r="Z57" s="64">
        <v>13108</v>
      </c>
      <c r="AA57" s="64"/>
      <c r="AB57" s="64"/>
      <c r="AC57" s="64">
        <v>13108</v>
      </c>
      <c r="AD57" s="343" t="s">
        <v>123</v>
      </c>
      <c r="AE57" s="158"/>
      <c r="AF57" s="59">
        <v>30000</v>
      </c>
      <c r="AG57" s="64">
        <v>30000</v>
      </c>
      <c r="AH57" s="64"/>
      <c r="AI57" s="64"/>
      <c r="AJ57" s="64"/>
      <c r="AK57" s="64"/>
      <c r="AL57" s="67"/>
      <c r="AM57" s="64">
        <v>9517</v>
      </c>
      <c r="AN57" s="64"/>
      <c r="AO57" s="64"/>
      <c r="AP57" s="64">
        <v>9517</v>
      </c>
      <c r="AQ57" s="345" t="s">
        <v>145</v>
      </c>
      <c r="AR57" s="88"/>
      <c r="AS57" s="59">
        <v>30000</v>
      </c>
      <c r="AT57" s="64">
        <v>30000</v>
      </c>
      <c r="AU57" s="64"/>
      <c r="AV57" s="64"/>
      <c r="AW57" s="64"/>
      <c r="AY57" s="64">
        <v>15235</v>
      </c>
      <c r="AZ57" s="64"/>
      <c r="BA57" s="64"/>
      <c r="BB57" s="64">
        <v>15235</v>
      </c>
      <c r="BC57" s="411"/>
      <c r="BD57" s="251"/>
      <c r="BE57" s="64">
        <v>28710</v>
      </c>
      <c r="BF57" s="68"/>
      <c r="BG57" s="68"/>
      <c r="BH57" s="68"/>
      <c r="BI57" s="69"/>
    </row>
    <row r="58" spans="1:62" ht="102.2" customHeight="1">
      <c r="A58" s="206"/>
      <c r="B58" s="290"/>
      <c r="C58" s="208" t="s">
        <v>86</v>
      </c>
      <c r="D58" s="209" t="s">
        <v>73</v>
      </c>
      <c r="E58" s="153"/>
      <c r="F58" s="169" t="s">
        <v>21</v>
      </c>
      <c r="G58" s="1"/>
      <c r="H58" s="1"/>
      <c r="I58" s="1"/>
      <c r="J58" s="1"/>
      <c r="K58" s="1"/>
      <c r="L58" s="103"/>
      <c r="M58" s="104">
        <v>16316</v>
      </c>
      <c r="N58" s="1"/>
      <c r="O58" s="1"/>
      <c r="P58" s="104">
        <v>16316</v>
      </c>
      <c r="Q58" s="319"/>
      <c r="R58" s="157"/>
      <c r="S58" s="59">
        <v>30000</v>
      </c>
      <c r="T58" s="64">
        <v>30000</v>
      </c>
      <c r="U58" s="64"/>
      <c r="V58" s="64"/>
      <c r="W58" s="64"/>
      <c r="X58" s="64"/>
      <c r="Y58" s="67"/>
      <c r="Z58" s="64"/>
      <c r="AA58" s="64"/>
      <c r="AB58" s="64"/>
      <c r="AC58" s="64" t="s">
        <v>21</v>
      </c>
      <c r="AD58" s="328"/>
      <c r="AE58" s="158"/>
      <c r="AF58" s="59">
        <v>10000</v>
      </c>
      <c r="AG58" s="64">
        <v>10000</v>
      </c>
      <c r="AH58" s="64"/>
      <c r="AI58" s="64"/>
      <c r="AJ58" s="64"/>
      <c r="AK58" s="64"/>
      <c r="AL58" s="67"/>
      <c r="AM58" s="64"/>
      <c r="AN58" s="64"/>
      <c r="AO58" s="64"/>
      <c r="AP58" s="64" t="s">
        <v>21</v>
      </c>
      <c r="AQ58" s="328"/>
      <c r="AR58" s="88"/>
      <c r="AS58" s="59">
        <v>20000</v>
      </c>
      <c r="AT58" s="64">
        <v>20000</v>
      </c>
      <c r="AU58" s="64"/>
      <c r="AV58" s="64"/>
      <c r="AW58" s="64"/>
      <c r="AX58" s="67"/>
      <c r="AY58" s="64"/>
      <c r="AZ58" s="64"/>
      <c r="BA58" s="64"/>
      <c r="BB58" s="64" t="s">
        <v>21</v>
      </c>
      <c r="BC58" s="411"/>
      <c r="BD58" s="251"/>
      <c r="BE58" s="64">
        <v>26115</v>
      </c>
      <c r="BF58" s="68"/>
      <c r="BG58" s="68"/>
      <c r="BH58" s="68"/>
      <c r="BI58" s="69"/>
    </row>
    <row r="59" spans="1:62" ht="270.75">
      <c r="A59" s="206"/>
      <c r="B59" s="290"/>
      <c r="C59" s="208" t="s">
        <v>87</v>
      </c>
      <c r="D59" s="209" t="s">
        <v>88</v>
      </c>
      <c r="E59" s="153"/>
      <c r="F59" s="190">
        <v>15000</v>
      </c>
      <c r="G59" s="104">
        <v>15000</v>
      </c>
      <c r="H59" s="1"/>
      <c r="I59" s="1"/>
      <c r="J59" s="1"/>
      <c r="K59" s="1"/>
      <c r="L59" s="103"/>
      <c r="M59" s="104">
        <v>12328</v>
      </c>
      <c r="N59" s="1"/>
      <c r="O59" s="1"/>
      <c r="P59" s="104">
        <v>12328</v>
      </c>
      <c r="Q59" s="349" t="s">
        <v>108</v>
      </c>
      <c r="R59" s="157"/>
      <c r="S59" s="59">
        <v>15000</v>
      </c>
      <c r="T59" s="64"/>
      <c r="U59" s="64">
        <v>15000</v>
      </c>
      <c r="V59" s="64"/>
      <c r="W59" s="64"/>
      <c r="X59" s="64"/>
      <c r="Y59" s="67"/>
      <c r="Z59" s="64"/>
      <c r="AA59" s="64">
        <v>9598</v>
      </c>
      <c r="AB59" s="64"/>
      <c r="AC59" s="64">
        <v>9598</v>
      </c>
      <c r="AD59" s="343" t="s">
        <v>124</v>
      </c>
      <c r="AE59" s="158"/>
      <c r="AF59" s="59">
        <v>17000</v>
      </c>
      <c r="AG59" s="64">
        <v>17000</v>
      </c>
      <c r="AH59" s="64"/>
      <c r="AI59" s="64"/>
      <c r="AJ59" s="64"/>
      <c r="AK59" s="64"/>
      <c r="AL59" s="67"/>
      <c r="AM59" s="64">
        <v>15402</v>
      </c>
      <c r="AN59" s="64"/>
      <c r="AO59" s="64"/>
      <c r="AP59" s="64">
        <v>15402</v>
      </c>
      <c r="AQ59" s="343" t="s">
        <v>146</v>
      </c>
      <c r="AR59" s="88"/>
      <c r="AS59" s="59">
        <v>45970</v>
      </c>
      <c r="AT59" s="64">
        <v>30000</v>
      </c>
      <c r="AU59" s="64">
        <v>15970</v>
      </c>
      <c r="AV59" s="64"/>
      <c r="AW59" s="64"/>
      <c r="AX59" s="67"/>
      <c r="AY59" s="64"/>
      <c r="AZ59" s="64"/>
      <c r="BA59" s="64"/>
      <c r="BB59" s="64">
        <v>4135</v>
      </c>
      <c r="BC59" s="411"/>
      <c r="BD59" s="251"/>
      <c r="BE59" s="64">
        <v>44868</v>
      </c>
      <c r="BF59" s="68"/>
      <c r="BG59" s="68"/>
      <c r="BH59" s="68"/>
      <c r="BI59" s="69"/>
    </row>
    <row r="60" spans="1:62" ht="279" customHeight="1" thickBot="1">
      <c r="A60" s="210"/>
      <c r="B60" s="291"/>
      <c r="C60" s="211" t="s">
        <v>89</v>
      </c>
      <c r="D60" s="188" t="s">
        <v>73</v>
      </c>
      <c r="E60" s="163"/>
      <c r="F60" s="72" t="s">
        <v>21</v>
      </c>
      <c r="G60" s="73"/>
      <c r="H60" s="73"/>
      <c r="I60" s="73"/>
      <c r="J60" s="73"/>
      <c r="K60" s="73"/>
      <c r="L60" s="74"/>
      <c r="M60" s="73"/>
      <c r="N60" s="73"/>
      <c r="O60" s="73"/>
      <c r="P60" s="73" t="s">
        <v>21</v>
      </c>
      <c r="Q60" s="312"/>
      <c r="R60" s="166"/>
      <c r="S60" s="76"/>
      <c r="T60" s="77"/>
      <c r="U60" s="77"/>
      <c r="V60" s="77"/>
      <c r="W60" s="77"/>
      <c r="X60" s="77"/>
      <c r="Y60" s="78"/>
      <c r="Z60" s="77"/>
      <c r="AA60" s="77"/>
      <c r="AB60" s="77"/>
      <c r="AC60" s="77"/>
      <c r="AD60" s="329"/>
      <c r="AE60" s="167"/>
      <c r="AF60" s="76">
        <v>50000</v>
      </c>
      <c r="AG60" s="77">
        <v>50000</v>
      </c>
      <c r="AH60" s="77"/>
      <c r="AI60" s="77"/>
      <c r="AJ60" s="77"/>
      <c r="AK60" s="77"/>
      <c r="AL60" s="78"/>
      <c r="AM60" s="77">
        <v>40648</v>
      </c>
      <c r="AN60" s="77"/>
      <c r="AO60" s="77"/>
      <c r="AP60" s="77">
        <v>40648</v>
      </c>
      <c r="AQ60" s="344" t="s">
        <v>147</v>
      </c>
      <c r="AR60" s="100"/>
      <c r="AS60" s="59">
        <v>77253</v>
      </c>
      <c r="AT60" s="64">
        <v>77253</v>
      </c>
      <c r="AU60" s="77"/>
      <c r="AV60" s="64"/>
      <c r="AW60" s="64"/>
      <c r="AX60" s="67"/>
      <c r="AY60" s="64"/>
      <c r="AZ60" s="64"/>
      <c r="BA60" s="64"/>
      <c r="BB60" s="64" t="s">
        <v>21</v>
      </c>
      <c r="BC60" s="411"/>
      <c r="BD60" s="251"/>
      <c r="BE60" s="64">
        <v>97748</v>
      </c>
      <c r="BF60" s="68"/>
      <c r="BG60" s="68"/>
      <c r="BH60" s="68"/>
      <c r="BI60" s="69"/>
    </row>
    <row r="61" spans="1:62" s="230" customFormat="1" ht="15.25" thickBot="1">
      <c r="A61" s="350" t="s">
        <v>90</v>
      </c>
      <c r="B61" s="351"/>
      <c r="C61" s="212"/>
      <c r="D61" s="213" t="s">
        <v>91</v>
      </c>
      <c r="E61" s="214"/>
      <c r="F61" s="215">
        <v>130000</v>
      </c>
      <c r="G61" s="275">
        <v>130000</v>
      </c>
      <c r="H61" s="216"/>
      <c r="I61" s="216"/>
      <c r="J61" s="216"/>
      <c r="K61" s="216"/>
      <c r="L61" s="217"/>
      <c r="M61" s="218">
        <f>SUM(M49:M60)</f>
        <v>99833</v>
      </c>
      <c r="N61" s="218"/>
      <c r="O61" s="218"/>
      <c r="P61" s="223">
        <v>67345</v>
      </c>
      <c r="Q61" s="321"/>
      <c r="R61" s="219"/>
      <c r="S61" s="220">
        <v>160000</v>
      </c>
      <c r="T61" s="221">
        <f>SUM(T51:T60)</f>
        <v>145000</v>
      </c>
      <c r="U61" s="221">
        <v>15000</v>
      </c>
      <c r="V61" s="221"/>
      <c r="W61" s="221"/>
      <c r="X61" s="221"/>
      <c r="Y61" s="222"/>
      <c r="Z61" s="221">
        <f>SUM(Z49:Z57)</f>
        <v>13108</v>
      </c>
      <c r="AA61" s="221">
        <v>9598</v>
      </c>
      <c r="AB61" s="221"/>
      <c r="AC61" s="223">
        <v>22706</v>
      </c>
      <c r="AD61" s="321"/>
      <c r="AE61" s="224"/>
      <c r="AF61" s="225">
        <f>SUM(AF51:AF60)</f>
        <v>182000</v>
      </c>
      <c r="AG61" s="221">
        <f>SUM(AG51:AG60)</f>
        <v>182000</v>
      </c>
      <c r="AH61" s="221"/>
      <c r="AI61" s="221"/>
      <c r="AJ61" s="221"/>
      <c r="AK61" s="221"/>
      <c r="AL61" s="222"/>
      <c r="AM61" s="221">
        <f>SUM(AM49:AM60)</f>
        <v>70724</v>
      </c>
      <c r="AN61" s="295"/>
      <c r="AO61" s="295"/>
      <c r="AP61" s="223">
        <f>SUM(AP51:AP60)</f>
        <v>70724</v>
      </c>
      <c r="AQ61" s="321"/>
      <c r="AR61" s="226"/>
      <c r="AS61" s="220">
        <v>248223</v>
      </c>
      <c r="AT61" s="221">
        <f>SUM(AT49:AT60)</f>
        <v>232253</v>
      </c>
      <c r="AU61" s="131">
        <f>AU59</f>
        <v>15970</v>
      </c>
      <c r="AV61" s="223"/>
      <c r="AW61" s="223"/>
      <c r="AX61" s="227"/>
      <c r="AY61" s="223">
        <f>SUM(AY49:AY60)</f>
        <v>27927</v>
      </c>
      <c r="AZ61" s="223"/>
      <c r="BA61" s="223"/>
      <c r="BB61" s="223">
        <v>32063</v>
      </c>
      <c r="BC61" s="411"/>
      <c r="BD61" s="255"/>
      <c r="BE61" s="223">
        <v>310833</v>
      </c>
      <c r="BF61" s="228"/>
      <c r="BG61" s="228"/>
      <c r="BH61" s="228"/>
      <c r="BI61" s="229"/>
    </row>
    <row r="62" spans="1:62" s="230" customFormat="1" ht="15.25" thickBot="1">
      <c r="A62" s="242" t="s">
        <v>98</v>
      </c>
      <c r="B62" s="292"/>
      <c r="C62" s="231"/>
      <c r="D62" s="232"/>
      <c r="E62" s="233"/>
      <c r="F62" s="234">
        <v>415000</v>
      </c>
      <c r="G62" s="175">
        <v>415000</v>
      </c>
      <c r="H62" s="128"/>
      <c r="I62" s="128"/>
      <c r="J62" s="128"/>
      <c r="K62" s="128"/>
      <c r="L62" s="235"/>
      <c r="M62" s="236">
        <f>SUM(M21,M31,M41,M47,M61)</f>
        <v>201448</v>
      </c>
      <c r="N62" s="236"/>
      <c r="O62" s="294"/>
      <c r="P62" s="131">
        <v>168960</v>
      </c>
      <c r="Q62" s="322"/>
      <c r="R62" s="237"/>
      <c r="S62" s="129">
        <v>440000</v>
      </c>
      <c r="T62" s="131">
        <f>SUM(T21,T31,T41,T47,T61)</f>
        <v>425000</v>
      </c>
      <c r="U62" s="131">
        <f>U21+U61</f>
        <v>15000</v>
      </c>
      <c r="V62" s="131"/>
      <c r="W62" s="131"/>
      <c r="X62" s="131"/>
      <c r="Y62" s="133"/>
      <c r="Z62" s="131">
        <f>Z21+Z31+Z41+Z47+Z61</f>
        <v>152122</v>
      </c>
      <c r="AA62" s="131">
        <f>AA21+AA59</f>
        <v>9598</v>
      </c>
      <c r="AB62" s="131"/>
      <c r="AC62" s="131">
        <v>161720</v>
      </c>
      <c r="AD62" s="322"/>
      <c r="AE62" s="238"/>
      <c r="AF62" s="129">
        <f>AF21+AF31+AF41+AF47+AF61</f>
        <v>825758</v>
      </c>
      <c r="AG62" s="131">
        <f>AG21+AG31+AG41+AG47+AG61</f>
        <v>582893</v>
      </c>
      <c r="AH62" s="131">
        <f>AH21+AH41</f>
        <v>242865</v>
      </c>
      <c r="AI62" s="131"/>
      <c r="AJ62" s="131"/>
      <c r="AK62" s="131"/>
      <c r="AL62" s="133"/>
      <c r="AM62" s="131"/>
      <c r="AN62" s="296"/>
      <c r="AO62" s="296"/>
      <c r="AP62" s="131">
        <f>AP21+AP31+AP41+AP47+AP61</f>
        <v>474835</v>
      </c>
      <c r="AQ62" s="322"/>
      <c r="AR62" s="239"/>
      <c r="AS62" s="220">
        <f>AS21+AS31+AS41+AS47+AS61</f>
        <v>730732</v>
      </c>
      <c r="AT62" s="223">
        <f>AT21+AT31+AT41+AT47+AT61</f>
        <v>565146</v>
      </c>
      <c r="AU62" s="223">
        <f>AU21+AU61</f>
        <v>165586</v>
      </c>
      <c r="AV62" s="223"/>
      <c r="AW62" s="223"/>
      <c r="AX62" s="227"/>
      <c r="AY62" s="223">
        <f>AY21+AY31+AY41+AY47+AY61</f>
        <v>173215</v>
      </c>
      <c r="AZ62" s="223">
        <f>AZ21</f>
        <v>66174</v>
      </c>
      <c r="BA62" s="223"/>
      <c r="BB62" s="223">
        <v>243524</v>
      </c>
      <c r="BC62" s="411"/>
      <c r="BD62" s="253"/>
      <c r="BE62" s="131">
        <v>739036</v>
      </c>
      <c r="BF62" s="240"/>
      <c r="BG62" s="240"/>
      <c r="BH62" s="240"/>
      <c r="BI62" s="241"/>
    </row>
    <row r="63" spans="1:62" s="230" customFormat="1" ht="15.25" thickBot="1">
      <c r="A63" s="242" t="s">
        <v>92</v>
      </c>
      <c r="B63" s="292"/>
      <c r="C63" s="231"/>
      <c r="D63" s="232"/>
      <c r="E63" s="233"/>
      <c r="F63" s="243"/>
      <c r="G63" s="128"/>
      <c r="H63" s="128"/>
      <c r="I63" s="128"/>
      <c r="J63" s="128"/>
      <c r="K63" s="128"/>
      <c r="L63" s="235"/>
      <c r="M63" s="236">
        <f>M62-M57</f>
        <v>171847</v>
      </c>
      <c r="N63" s="236"/>
      <c r="O63" s="236"/>
      <c r="P63" s="73"/>
      <c r="Q63" s="312"/>
      <c r="R63" s="237"/>
      <c r="S63" s="129"/>
      <c r="T63" s="131"/>
      <c r="U63" s="131"/>
      <c r="V63" s="131"/>
      <c r="W63" s="131"/>
      <c r="X63" s="131"/>
      <c r="Y63" s="133"/>
      <c r="Z63" s="131"/>
      <c r="AA63" s="131"/>
      <c r="AB63" s="131"/>
      <c r="AC63" s="131"/>
      <c r="AD63" s="322"/>
      <c r="AE63" s="238"/>
      <c r="AF63" s="129"/>
      <c r="AG63" s="131"/>
      <c r="AH63" s="131"/>
      <c r="AI63" s="131"/>
      <c r="AJ63" s="131"/>
      <c r="AK63" s="131"/>
      <c r="AL63" s="133"/>
      <c r="AM63" s="131"/>
      <c r="AN63" s="296"/>
      <c r="AO63" s="296"/>
      <c r="AP63" s="131"/>
      <c r="AQ63" s="322"/>
      <c r="AR63" s="239"/>
      <c r="AS63" s="129"/>
      <c r="AT63" s="131"/>
      <c r="AU63" s="131"/>
      <c r="AV63" s="131"/>
      <c r="AW63" s="131"/>
      <c r="AX63" s="133"/>
      <c r="AY63" s="131"/>
      <c r="AZ63" s="131"/>
      <c r="BA63" s="131"/>
      <c r="BB63" s="131"/>
      <c r="BC63" s="412"/>
      <c r="BD63" s="256"/>
      <c r="BE63" s="131"/>
      <c r="BF63" s="240"/>
      <c r="BG63" s="240"/>
      <c r="BH63" s="240"/>
      <c r="BI63" s="241"/>
    </row>
    <row r="64" spans="1:62" s="248" customFormat="1">
      <c r="A64" s="244"/>
      <c r="B64" s="293"/>
      <c r="C64" s="245"/>
      <c r="D64" s="244"/>
      <c r="E64" s="246"/>
      <c r="F64" s="244"/>
      <c r="G64" s="246"/>
      <c r="H64" s="246"/>
      <c r="I64" s="246"/>
      <c r="J64" s="246"/>
      <c r="K64" s="246"/>
      <c r="L64" s="246"/>
      <c r="M64" s="246"/>
      <c r="N64" s="246"/>
      <c r="O64" s="246"/>
      <c r="P64" s="244"/>
      <c r="Q64" s="323"/>
      <c r="R64" s="246"/>
      <c r="S64" s="244"/>
      <c r="T64" s="246"/>
      <c r="U64" s="246"/>
      <c r="V64" s="246"/>
      <c r="W64" s="246"/>
      <c r="X64" s="246"/>
      <c r="Y64" s="246"/>
      <c r="Z64" s="244"/>
      <c r="AA64" s="246"/>
      <c r="AB64" s="246"/>
      <c r="AC64" s="244"/>
      <c r="AD64" s="323"/>
      <c r="AE64" s="246"/>
      <c r="AF64" s="244"/>
      <c r="AG64" s="244"/>
      <c r="AH64" s="246"/>
      <c r="AI64" s="246"/>
      <c r="AJ64" s="246"/>
      <c r="AK64" s="246"/>
      <c r="AL64" s="246"/>
      <c r="AM64" s="244"/>
      <c r="AN64" s="246"/>
      <c r="AO64" s="246"/>
      <c r="AP64" s="246"/>
      <c r="AQ64" s="323"/>
      <c r="AR64" s="246"/>
      <c r="AS64" s="247"/>
      <c r="AT64" s="244"/>
      <c r="AU64" s="1"/>
      <c r="AY64" s="1"/>
      <c r="AZ64" s="1"/>
      <c r="BB64" s="1"/>
      <c r="BC64" s="1"/>
      <c r="BD64" s="1"/>
    </row>
    <row r="65" spans="1:56" s="248" customFormat="1">
      <c r="A65" s="244"/>
      <c r="B65" s="293"/>
      <c r="C65" s="245"/>
      <c r="D65" s="244"/>
      <c r="E65" s="246"/>
      <c r="F65" s="244"/>
      <c r="G65" s="246"/>
      <c r="H65" s="246"/>
      <c r="I65" s="246"/>
      <c r="J65" s="246"/>
      <c r="K65" s="246"/>
      <c r="L65" s="246"/>
      <c r="M65" s="246"/>
      <c r="N65" s="246"/>
      <c r="O65" s="246"/>
      <c r="P65" s="244"/>
      <c r="Q65" s="323"/>
      <c r="R65" s="246"/>
      <c r="S65" s="244"/>
      <c r="T65" s="246"/>
      <c r="U65" s="246"/>
      <c r="V65" s="246"/>
      <c r="W65" s="246"/>
      <c r="X65" s="246"/>
      <c r="Y65" s="246"/>
      <c r="Z65" s="244"/>
      <c r="AA65" s="246"/>
      <c r="AB65" s="246"/>
      <c r="AC65" s="244"/>
      <c r="AD65" s="323"/>
      <c r="AE65" s="246"/>
      <c r="AF65" s="244"/>
      <c r="AG65" s="244"/>
      <c r="AH65" s="246"/>
      <c r="AI65" s="246"/>
      <c r="AJ65" s="246"/>
      <c r="AK65" s="246"/>
      <c r="AL65" s="246"/>
      <c r="AM65" s="244"/>
      <c r="AN65" s="246"/>
      <c r="AO65" s="246"/>
      <c r="AP65" s="246"/>
      <c r="AQ65" s="323"/>
      <c r="AR65" s="246"/>
      <c r="AS65" s="247"/>
      <c r="AT65" s="244"/>
      <c r="AU65" s="1"/>
      <c r="AY65" s="1"/>
      <c r="AZ65" s="1"/>
      <c r="BB65" s="305"/>
      <c r="BC65" s="305"/>
      <c r="BD65" s="1"/>
    </row>
  </sheetData>
  <mergeCells count="54">
    <mergeCell ref="BC7:BC63"/>
    <mergeCell ref="Q43:Q45"/>
    <mergeCell ref="AD3:AD5"/>
    <mergeCell ref="AQ3:AQ5"/>
    <mergeCell ref="AQ43:AQ45"/>
    <mergeCell ref="BE2:BI2"/>
    <mergeCell ref="BD2:BD5"/>
    <mergeCell ref="AE2:AE5"/>
    <mergeCell ref="AF2:AP2"/>
    <mergeCell ref="AR2:AR5"/>
    <mergeCell ref="AS2:BB2"/>
    <mergeCell ref="BE3:BI3"/>
    <mergeCell ref="BF4:BI4"/>
    <mergeCell ref="AY3:BB3"/>
    <mergeCell ref="AG4:AJ4"/>
    <mergeCell ref="AM4:AP4"/>
    <mergeCell ref="AT4:AW4"/>
    <mergeCell ref="AF3:AL3"/>
    <mergeCell ref="AM3:AP3"/>
    <mergeCell ref="AS3:AX3"/>
    <mergeCell ref="BC3:BC5"/>
    <mergeCell ref="A23:A26"/>
    <mergeCell ref="B23:B26"/>
    <mergeCell ref="A34:A35"/>
    <mergeCell ref="R2:R5"/>
    <mergeCell ref="S2:AC2"/>
    <mergeCell ref="S3:Y3"/>
    <mergeCell ref="Z3:AC3"/>
    <mergeCell ref="T4:W4"/>
    <mergeCell ref="Z4:AC4"/>
    <mergeCell ref="Q3:Q5"/>
    <mergeCell ref="A21:B21"/>
    <mergeCell ref="M3:P3"/>
    <mergeCell ref="G4:J4"/>
    <mergeCell ref="M4:P4"/>
    <mergeCell ref="B15:B16"/>
    <mergeCell ref="A15:A16"/>
    <mergeCell ref="A7:A10"/>
    <mergeCell ref="B7:B10"/>
    <mergeCell ref="A11:A14"/>
    <mergeCell ref="B11:B14"/>
    <mergeCell ref="AY4:BB4"/>
    <mergeCell ref="E2:E5"/>
    <mergeCell ref="F2:P2"/>
    <mergeCell ref="F3:L3"/>
    <mergeCell ref="A61:B61"/>
    <mergeCell ref="A31:B31"/>
    <mergeCell ref="A41:B41"/>
    <mergeCell ref="A47:B47"/>
    <mergeCell ref="B34:B35"/>
    <mergeCell ref="B38:B39"/>
    <mergeCell ref="B51:B53"/>
    <mergeCell ref="A38:A39"/>
    <mergeCell ref="A51:A53"/>
  </mergeCells>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Chief EAAFP</cp:lastModifiedBy>
  <cp:revision/>
  <dcterms:created xsi:type="dcterms:W3CDTF">2015-06-05T18:17:20Z</dcterms:created>
  <dcterms:modified xsi:type="dcterms:W3CDTF">2023-01-19T02:18:05Z</dcterms:modified>
  <cp:category/>
  <cp:contentStatus/>
</cp:coreProperties>
</file>